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REGISTRO_OPERACIONES" sheetId="2" state="visible" r:id="rId2"/>
    <sheet xmlns:r="http://schemas.openxmlformats.org/officeDocument/2006/relationships" name="REVISION_ESTADISTICAS" sheetId="3" state="visible" r:id="rId3"/>
    <sheet xmlns:r="http://schemas.openxmlformats.org/officeDocument/2006/relationships" name="REVISION_ERRORES" sheetId="4" state="visible" r:id="rId4"/>
    <sheet xmlns:r="http://schemas.openxmlformats.org/officeDocument/2006/relationships" name="EFECTIVO_DIVISAS" sheetId="5" state="visible" r:id="rId5"/>
    <sheet xmlns:r="http://schemas.openxmlformats.org/officeDocument/2006/relationships" name="REVISION_PERIODICA" sheetId="6" state="visible" r:id="rId6"/>
    <sheet xmlns:r="http://schemas.openxmlformats.org/officeDocument/2006/relationships" name="EJEMPLOS" sheetId="7" state="visible" r:id="rId7"/>
    <sheet xmlns:r="http://schemas.openxmlformats.org/officeDocument/2006/relationships" name="CATALOGOS" sheetId="8" state="hidden" r:id="rId8"/>
  </sheets>
  <definedNames>
    <definedName name="_xlnm._FilterDatabase" localSheetId="1" hidden="1">'REGISTRO_OPERACIONES'!$A$6:$AJ$1006</definedName>
    <definedName name="_xlnm._FilterDatabase" localSheetId="3" hidden="1">'REVISION_ERRORES'!$A$7:$G$18</definedName>
    <definedName name="_xlnm._FilterDatabase" localSheetId="4" hidden="1">'EFECTIVO_DIVISAS'!$A$7:$L$507</definedName>
    <definedName name="_xlnm._FilterDatabase" localSheetId="6" hidden="1">'EJEMPLOS'!$A$7:$AI$12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9">
    <numFmt numFmtId="164" formatCode="dd/mm/yyyy"/>
    <numFmt numFmtId="165" formatCode="hh:mm"/>
    <numFmt numFmtId="166" formatCode="#,##0.#####;[Red](#,##0.#####);-"/>
    <numFmt numFmtId="167" formatCode="#,##0.00;[Red](#,##0.00);-"/>
    <numFmt numFmtId="168" formatCode="0.00&quot; R&quot;;[Red](0.00&quot; R&quot;);-"/>
    <numFmt numFmtId="169" formatCode="0.0000"/>
    <numFmt numFmtId="170" formatCode="0.0%"/>
    <numFmt numFmtId="171" formatCode="0.00x"/>
    <numFmt numFmtId="172" formatCode="yyyy-mm-dd"/>
  </numFmts>
  <fonts count="19">
    <font>
      <name val="Calibri"/>
      <family val="2"/>
      <color theme="1"/>
      <sz val="11"/>
      <scheme val="minor"/>
    </font>
    <font>
      <name val="Aptos"/>
      <b val="1"/>
      <color rgb="00FFFFFF"/>
      <sz val="10"/>
    </font>
    <font>
      <name val="Aptos"/>
      <b val="1"/>
      <color rgb="000E2A1E"/>
      <sz val="20"/>
    </font>
    <font>
      <name val="Aptos"/>
      <color rgb="004A5A52"/>
      <sz val="10"/>
    </font>
    <font>
      <name val="Aptos"/>
      <b val="1"/>
      <color rgb="006D4AFF"/>
      <sz val="11"/>
    </font>
    <font>
      <name val="Aptos"/>
      <b val="1"/>
      <color rgb="00FFFFFF"/>
      <sz val="11"/>
    </font>
    <font>
      <name val="Aptos"/>
      <b val="1"/>
      <color rgb="000E2A1E"/>
      <sz val="10"/>
    </font>
    <font>
      <name val="Aptos"/>
      <b val="1"/>
      <color rgb="006D4AFF"/>
      <sz val="10"/>
    </font>
    <font>
      <name val="Aptos"/>
      <b val="1"/>
      <color rgb="000E2A1E"/>
      <sz val="9"/>
    </font>
    <font>
      <name val="Aptos"/>
      <i val="1"/>
      <color rgb="004A5A52"/>
      <sz val="9"/>
    </font>
    <font>
      <name val="Aptos"/>
      <b val="1"/>
      <color rgb="00FFFFFF"/>
      <sz val="9"/>
    </font>
    <font>
      <name val="Aptos"/>
      <color rgb="000E2A1E"/>
      <sz val="10"/>
    </font>
    <font>
      <name val="Aptos"/>
      <b val="1"/>
      <color rgb="004A5A52"/>
      <sz val="9"/>
    </font>
    <font>
      <name val="Aptos"/>
      <b val="1"/>
      <color rgb="000E2A1E"/>
      <sz val="12"/>
    </font>
    <font>
      <name val="Aptos"/>
      <b val="1"/>
      <color rgb="006D4AFF"/>
      <sz val="9"/>
    </font>
    <font>
      <name val="Aptos"/>
      <color rgb="008A5A00"/>
      <sz val="10"/>
    </font>
    <font>
      <name val="Aptos"/>
      <b val="1"/>
      <color rgb="008A5A00"/>
      <sz val="10"/>
    </font>
    <font>
      <name val="Aptos"/>
      <b val="1"/>
      <color rgb="004A5A52"/>
      <sz val="10"/>
    </font>
    <font>
      <name val="Aptos"/>
      <b val="1"/>
      <color rgb="00FFFFFF"/>
      <sz val="8"/>
    </font>
  </fonts>
  <fills count="9">
    <fill>
      <patternFill/>
    </fill>
    <fill>
      <patternFill patternType="gray125"/>
    </fill>
    <fill>
      <patternFill patternType="solid">
        <fgColor rgb="000E7C57"/>
      </patternFill>
    </fill>
    <fill>
      <patternFill patternType="solid">
        <fgColor rgb="00EFEAFF"/>
      </patternFill>
    </fill>
    <fill>
      <patternFill patternType="solid">
        <fgColor rgb="00F2F5FF"/>
      </patternFill>
    </fill>
    <fill>
      <patternFill patternType="solid">
        <fgColor rgb="00EEF7F1"/>
      </patternFill>
    </fill>
    <fill>
      <patternFill patternType="solid">
        <fgColor rgb="00FFF4D6"/>
      </patternFill>
    </fill>
    <fill>
      <patternFill patternType="solid">
        <fgColor rgb="00F3F5F4"/>
      </patternFill>
    </fill>
    <fill>
      <patternFill patternType="solid">
        <fgColor rgb="00E8F7F4"/>
      </patternFill>
    </fill>
  </fills>
  <borders count="2">
    <border>
      <left/>
      <right/>
      <top/>
      <bottom/>
      <diagonal/>
    </border>
    <border>
      <bottom style="thin">
        <color rgb="00DCEAE1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5" fillId="2" borderId="0" applyAlignment="1" pivotButton="0" quotePrefix="0" xfId="0">
      <alignment vertical="center"/>
    </xf>
    <xf numFmtId="0" fontId="6" fillId="0" borderId="0" pivotButton="0" quotePrefix="0" xfId="0"/>
    <xf numFmtId="0" fontId="3" fillId="0" borderId="0" applyAlignment="1" pivotButton="0" quotePrefix="0" xfId="0">
      <alignment wrapText="1"/>
    </xf>
    <xf numFmtId="0" fontId="7" fillId="0" borderId="0" pivotButton="0" quotePrefix="0" xfId="0"/>
    <xf numFmtId="0" fontId="8" fillId="4" borderId="0" applyAlignment="1" pivotButton="0" quotePrefix="0" xfId="0">
      <alignment horizontal="center" vertical="center"/>
    </xf>
    <xf numFmtId="0" fontId="8" fillId="5" borderId="0" applyAlignment="1" pivotButton="0" quotePrefix="0" xfId="0">
      <alignment horizontal="center" vertical="center"/>
    </xf>
    <xf numFmtId="0" fontId="8" fillId="6" borderId="0" applyAlignment="1" pivotButton="0" quotePrefix="0" xfId="0">
      <alignment horizontal="center" vertical="center"/>
    </xf>
    <xf numFmtId="0" fontId="8" fillId="7" borderId="0" applyAlignment="1" pivotButton="0" quotePrefix="0" xfId="0">
      <alignment horizontal="center" vertical="center"/>
    </xf>
    <xf numFmtId="0" fontId="9" fillId="7" borderId="0" applyAlignment="1" pivotButton="0" quotePrefix="0" xfId="0">
      <alignment vertical="center" wrapText="1"/>
    </xf>
    <xf numFmtId="0" fontId="8" fillId="3" borderId="0" applyAlignment="1" pivotButton="0" quotePrefix="0" xfId="0">
      <alignment horizontal="center" vertical="center"/>
    </xf>
    <xf numFmtId="0" fontId="8" fillId="8" borderId="0" applyAlignment="1" pivotButton="0" quotePrefix="0" xfId="0">
      <alignment horizontal="center" vertical="center"/>
    </xf>
    <xf numFmtId="0" fontId="10" fillId="2" borderId="1" applyAlignment="1" pivotButton="0" quotePrefix="0" xfId="0">
      <alignment horizontal="center" vertical="center" wrapText="1"/>
    </xf>
    <xf numFmtId="0" fontId="11" fillId="4" borderId="0" applyAlignment="1" pivotButton="0" quotePrefix="0" xfId="0">
      <alignment vertical="center" wrapText="1"/>
    </xf>
    <xf numFmtId="164" fontId="11" fillId="4" borderId="0" applyAlignment="1" pivotButton="0" quotePrefix="0" xfId="0">
      <alignment vertical="center" wrapText="1"/>
    </xf>
    <xf numFmtId="165" fontId="11" fillId="4" borderId="0" applyAlignment="1" pivotButton="0" quotePrefix="0" xfId="0">
      <alignment vertical="center" wrapText="1"/>
    </xf>
    <xf numFmtId="166" fontId="11" fillId="4" borderId="0" applyAlignment="1" pivotButton="0" quotePrefix="0" xfId="0">
      <alignment vertical="center" wrapText="1"/>
    </xf>
    <xf numFmtId="167" fontId="11" fillId="4" borderId="0" applyAlignment="1" pivotButton="0" quotePrefix="0" xfId="0">
      <alignment vertical="center" wrapText="1"/>
    </xf>
    <xf numFmtId="167" fontId="11" fillId="5" borderId="0" applyAlignment="1" pivotButton="0" quotePrefix="0" xfId="0">
      <alignment vertical="center" wrapText="1"/>
    </xf>
    <xf numFmtId="168" fontId="11" fillId="5" borderId="0" applyAlignment="1" pivotButton="0" quotePrefix="0" xfId="0">
      <alignment vertical="center" wrapText="1"/>
    </xf>
    <xf numFmtId="169" fontId="11" fillId="4" borderId="0" applyAlignment="1" pivotButton="0" quotePrefix="0" xfId="0">
      <alignment vertical="center" wrapText="1"/>
    </xf>
    <xf numFmtId="0" fontId="11" fillId="5" borderId="0" applyAlignment="1" pivotButton="0" quotePrefix="0" xfId="0">
      <alignment vertical="center" wrapText="1"/>
    </xf>
    <xf numFmtId="0" fontId="12" fillId="7" borderId="0" applyAlignment="1" pivotButton="0" quotePrefix="0" xfId="0">
      <alignment vertical="center"/>
    </xf>
    <xf numFmtId="0" fontId="13" fillId="5" borderId="0" applyAlignment="1" pivotButton="0" quotePrefix="0" xfId="0">
      <alignment horizontal="right" vertical="center"/>
    </xf>
    <xf numFmtId="170" fontId="13" fillId="5" borderId="0" applyAlignment="1" pivotButton="0" quotePrefix="0" xfId="0">
      <alignment horizontal="right" vertical="center"/>
    </xf>
    <xf numFmtId="167" fontId="13" fillId="5" borderId="0" applyAlignment="1" pivotButton="0" quotePrefix="0" xfId="0">
      <alignment horizontal="right" vertical="center"/>
    </xf>
    <xf numFmtId="168" fontId="13" fillId="5" borderId="0" applyAlignment="1" pivotButton="0" quotePrefix="0" xfId="0">
      <alignment horizontal="right" vertical="center"/>
    </xf>
    <xf numFmtId="171" fontId="13" fillId="5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center"/>
    </xf>
    <xf numFmtId="0" fontId="14" fillId="3" borderId="0" pivotButton="0" quotePrefix="0" xfId="0"/>
    <xf numFmtId="167" fontId="0" fillId="0" borderId="0" pivotButton="0" quotePrefix="0" xfId="0"/>
    <xf numFmtId="168" fontId="0" fillId="0" borderId="0" pivotButton="0" quotePrefix="0" xfId="0"/>
    <xf numFmtId="170" fontId="0" fillId="0" borderId="0" pivotButton="0" quotePrefix="0" xfId="0"/>
    <xf numFmtId="0" fontId="15" fillId="6" borderId="0" applyAlignment="1" pivotButton="0" quotePrefix="0" xfId="0">
      <alignment vertical="center" wrapText="1"/>
    </xf>
    <xf numFmtId="0" fontId="10" fillId="2" borderId="0" applyAlignment="1" pivotButton="0" quotePrefix="0" xfId="0">
      <alignment horizontal="center" vertical="center" wrapText="1"/>
    </xf>
    <xf numFmtId="0" fontId="16" fillId="6" borderId="0" applyAlignment="1" pivotButton="0" quotePrefix="0" xfId="0">
      <alignment vertical="center" wrapText="1"/>
    </xf>
    <xf numFmtId="0" fontId="17" fillId="0" borderId="0" pivotButton="0" quotePrefix="0" xfId="0"/>
    <xf numFmtId="0" fontId="6" fillId="7" borderId="0" pivotButton="0" quotePrefix="0" xfId="0"/>
    <xf numFmtId="0" fontId="11" fillId="4" borderId="0" applyAlignment="1" pivotButton="0" quotePrefix="0" xfId="0">
      <alignment vertical="top" wrapText="1"/>
    </xf>
    <xf numFmtId="0" fontId="3" fillId="7" borderId="0" applyAlignment="1" pivotButton="0" quotePrefix="0" xfId="0">
      <alignment vertical="center" wrapText="1"/>
    </xf>
    <xf numFmtId="0" fontId="7" fillId="3" borderId="0" applyAlignment="1" pivotButton="0" quotePrefix="0" xfId="0">
      <alignment vertical="center" wrapText="1"/>
    </xf>
    <xf numFmtId="0" fontId="18" fillId="2" borderId="0" applyAlignment="1" pivotButton="0" quotePrefix="0" xfId="0">
      <alignment horizontal="center" vertical="center" wrapText="1"/>
    </xf>
    <xf numFmtId="0" fontId="1" fillId="2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E7F5ED"/>
        </patternFill>
      </fill>
    </dxf>
    <dxf>
      <fill>
        <patternFill patternType="solid">
          <fgColor rgb="00FCE8E8"/>
        </patternFill>
      </fill>
    </dxf>
    <dxf>
      <fill>
        <patternFill patternType="solid">
          <fgColor rgb="00FFF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Evolución del resultado acumulado</a:t>
            </a:r>
          </a:p>
        </rich>
      </tx>
    </title>
    <plotArea>
      <lineChart>
        <grouping val="standard"/>
        <ser>
          <idx val="0"/>
          <order val="0"/>
          <tx>
            <strRef>
              <f>'REGISTRO_OPERACIONES'!AM6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'REGISTRO_OPERACIONES'!$B$7:$B$1006</f>
            </numRef>
          </cat>
          <val>
            <numRef>
              <f>'REGISTRO_OPERACIONES'!$AM$7:$AM$1006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Operaciones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Resultado neto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Evolución de R acumulada</a:t>
            </a:r>
          </a:p>
        </rich>
      </tx>
    </title>
    <plotArea>
      <lineChart>
        <grouping val="standard"/>
        <ser>
          <idx val="0"/>
          <order val="0"/>
          <tx>
            <strRef>
              <f>'REGISTRO_OPERACIONES'!AN6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'REGISTRO_OPERACIONES'!$B$7:$B$1006</f>
            </numRef>
          </cat>
          <val>
            <numRef>
              <f>'REGISTRO_OPERACIONES'!$AN$7:$AN$1006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Operaciones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Resultado por estrategia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'REVISION_ESTADISTICAS'!C21</f>
            </strRef>
          </tx>
          <spPr>
            <a:ln xmlns:a="http://schemas.openxmlformats.org/drawingml/2006/main">
              <a:prstDash val="solid"/>
            </a:ln>
          </spPr>
          <cat>
            <numRef>
              <f>'REVISION_ESTADISTICAS'!$A$22:$A$31</f>
            </numRef>
          </cat>
          <val>
            <numRef>
              <f>'REVISION_ESTADISTICAS'!$C$22:$C$31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Cumplimiento del plan</a:t>
            </a:r>
          </a:p>
        </rich>
      </tx>
    </title>
    <plotArea>
      <doughnutChart>
        <varyColors val="1"/>
        <ser>
          <idx val="0"/>
          <order val="0"/>
          <tx>
            <strRef>
              <f>'REVISION_ESTADISTICAS'!N20</f>
            </strRef>
          </tx>
          <spPr>
            <a:ln xmlns:a="http://schemas.openxmlformats.org/drawingml/2006/main">
              <a:prstDash val="solid"/>
            </a:ln>
          </spPr>
          <cat>
            <numRef>
              <f>'REVISION_ESTADISTICAS'!$M$21:$M$22</f>
            </numRef>
          </cat>
          <val>
            <numRef>
              <f>'REVISION_ESTADISTICAS'!$N$21:$N$22</f>
            </numRef>
          </val>
        </ser>
        <dLbls>
          <showPercent val="1"/>
        </dLbls>
        <firstSliceAng val="0"/>
        <holeSize val="60"/>
      </doughnutChart>
    </plotArea>
    <legend>
      <legendPos val="r"/>
    </legend>
    <plotVisOnly val="1"/>
    <dispBlanksAs val="gap"/>
  </chart>
</chartSpace>
</file>

<file path=xl/charts/chart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Errores más frecuentes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'REVISION_ERRORES'!B7</f>
            </strRef>
          </tx>
          <spPr>
            <a:ln xmlns:a="http://schemas.openxmlformats.org/drawingml/2006/main">
              <a:prstDash val="solid"/>
            </a:ln>
          </spPr>
          <cat>
            <numRef>
              <f>'REVISION_ERRORES'!$A$8:$A$18</f>
            </numRef>
          </cat>
          <val>
            <numRef>
              <f>'REVISION_ERRORES'!$B$8:$B$18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Finantres México</author>
  </authors>
  <commentList>
    <comment ref="R6" authorId="0" shapeId="0">
      <text>
        <t>Riesgo monetario definido antes de conocer el resultado. No lo recalcules después.</t>
      </text>
    </comment>
    <comment ref="X6" authorId="0" shapeId="0">
      <text>
        <t>Cálculo automático: resultado bruto - comisión - swap/financiación - otros costos.</t>
      </text>
    </comment>
    <comment ref="Y6" authorId="0" shapeId="0">
      <text>
        <t>Cálculo automático: resultado neto / riesgo inicial previsto. Evita división por cero.</t>
      </text>
    </comment>
    <comment ref="AH6" authorId="0" shapeId="0">
      <text>
        <t>Tipo de cambio utilizado solo para mostrar un equivalente en MXN. No altera el rendimiento original.</t>
      </text>
    </comment>
    <comment ref="AJ6" authorId="0" shapeId="0">
      <text>
        <t>Deja en blanco o Sí para incluir. Usa No si quieres excluir una fila excepcional de las estadísticas.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_rels/drawing2.xml.rels><Relationships xmlns="http://schemas.openxmlformats.org/package/2006/relationships"><Relationship Type="http://schemas.openxmlformats.org/officeDocument/2006/relationships/chart" Target="/xl/charts/chart5.xml" Id="rId1"/></Relationships>
</file>

<file path=xl/drawings/drawing1.xml><?xml version="1.0" encoding="utf-8"?>
<wsDr xmlns="http://schemas.openxmlformats.org/drawingml/2006/spreadsheetDrawing">
  <oneCellAnchor>
    <from>
      <col>11</col>
      <colOff>0</colOff>
      <row>3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11</col>
      <colOff>0</colOff>
      <row>17</row>
      <rowOff>0</rowOff>
    </from>
    <ext cx="504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0</colOff>
      <row>31</row>
      <rowOff>0</rowOff>
    </from>
    <ext cx="504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11</col>
      <colOff>0</colOff>
      <row>45</row>
      <rowOff>0</rowOff>
    </from>
    <ext cx="2880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8</col>
      <colOff>0</colOff>
      <row>6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5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 ht="32" customHeight="1">
      <c r="A1" s="1" t="inlineStr">
        <is>
          <t>Diario de Trading de Finantres México</t>
        </is>
      </c>
    </row>
    <row r="2" ht="26" customHeight="1">
      <c r="A2" s="2" t="inlineStr">
        <is>
          <t>Registra tus operaciones, revisa tus decisiones y detecta patrones en tu operativa.</t>
        </is>
      </c>
    </row>
    <row r="4" ht="28" customHeight="1">
      <c r="A4" s="3" t="inlineStr">
        <is>
          <t>Una operación ganadora no siempre es una buena operación y una operación perdedora no siempre es una mala decisión. El objetivo del diario es evaluar el proceso, no solo el resultado.</t>
        </is>
      </c>
    </row>
    <row r="5" ht="28" customHeight="1"/>
    <row r="7" ht="24" customHeight="1">
      <c r="A7" s="4" t="inlineStr">
        <is>
          <t>1. Antes de abrir una operación</t>
        </is>
      </c>
    </row>
    <row r="8">
      <c r="A8" s="5" t="inlineStr">
        <is>
          <t>• Fecha y hora</t>
        </is>
      </c>
      <c r="B8" s="6" t="inlineStr">
        <is>
          <t>Registra cuándo piensas ejecutar la operación.</t>
        </is>
      </c>
    </row>
    <row r="9">
      <c r="A9" s="5" t="inlineStr">
        <is>
          <t>• Activo / instrumento</t>
        </is>
      </c>
      <c r="B9" s="6" t="inlineStr">
        <is>
          <t>Especifica el mercado y el instrumento.</t>
        </is>
      </c>
    </row>
    <row r="10">
      <c r="A10" s="5" t="inlineStr">
        <is>
          <t>• Dirección</t>
        </is>
      </c>
      <c r="B10" s="6" t="inlineStr">
        <is>
          <t>Compra o Venta.</t>
        </is>
      </c>
    </row>
    <row r="11">
      <c r="A11" s="5" t="inlineStr">
        <is>
          <t>• Motivo y estrategia</t>
        </is>
      </c>
      <c r="B11" s="6" t="inlineStr">
        <is>
          <t>Describe la señal concreta y la estrategia utilizada.</t>
        </is>
      </c>
    </row>
    <row r="12">
      <c r="A12" s="5" t="inlineStr">
        <is>
          <t>• Entrada prevista</t>
        </is>
      </c>
      <c r="B12" s="6" t="inlineStr">
        <is>
          <t>Precio que planeas aceptar antes de entrar.</t>
        </is>
      </c>
    </row>
    <row r="13">
      <c r="A13" s="5" t="inlineStr">
        <is>
          <t>• Stop loss inicial</t>
        </is>
      </c>
      <c r="B13" s="6" t="inlineStr">
        <is>
          <t>Nivel de invalidación definido antes de conocer el resultado.</t>
        </is>
      </c>
    </row>
    <row r="14">
      <c r="A14" s="5" t="inlineStr">
        <is>
          <t>• Objetivo inicial</t>
        </is>
      </c>
      <c r="B14" s="6" t="inlineStr">
        <is>
          <t>Nivel previsto de salida por beneficio, si aplica.</t>
        </is>
      </c>
    </row>
    <row r="15">
      <c r="A15" s="5" t="inlineStr">
        <is>
          <t>• Tamaño y riesgo</t>
        </is>
      </c>
      <c r="B15" s="6" t="inlineStr">
        <is>
          <t>Registra el tamaño de posición y el riesgo monetario inicial.</t>
        </is>
      </c>
    </row>
    <row r="16">
      <c r="A16" s="5" t="inlineStr">
        <is>
          <t>• Moneda de cuenta</t>
        </is>
      </c>
      <c r="B16" s="6" t="inlineStr">
        <is>
          <t>MXN, USD u otra. No mezcles divisa de cuenta con rendimiento.</t>
        </is>
      </c>
    </row>
    <row r="18" ht="24" customHeight="1">
      <c r="A18" s="4" t="inlineStr">
        <is>
          <t>2. Después de cerrar</t>
        </is>
      </c>
    </row>
    <row r="19">
      <c r="A19" s="5" t="inlineStr">
        <is>
          <t>• Entrada y salida reales</t>
        </is>
      </c>
      <c r="B19" s="6" t="inlineStr">
        <is>
          <t>Registra precios reales, no los previstos.</t>
        </is>
      </c>
    </row>
    <row r="20">
      <c r="A20" s="5" t="inlineStr">
        <is>
          <t>• Resultado bruto</t>
        </is>
      </c>
      <c r="B20" s="6" t="inlineStr">
        <is>
          <t>Resultado antes de comisiones, financiación y otros cargos.</t>
        </is>
      </c>
    </row>
    <row r="21">
      <c r="A21" s="5" t="inlineStr">
        <is>
          <t>• Costos</t>
        </is>
      </c>
      <c r="B21" s="6" t="inlineStr">
        <is>
          <t>Separa comisión, swap/financiación y otros costos para evitar dobles descuentos.</t>
        </is>
      </c>
    </row>
    <row r="22">
      <c r="A22" s="5" t="inlineStr">
        <is>
          <t>• Resultado neto</t>
        </is>
      </c>
      <c r="B22" s="6" t="inlineStr">
        <is>
          <t>Se calcula automáticamente: bruto - comisión - swap - otros costos.</t>
        </is>
      </c>
    </row>
    <row r="23">
      <c r="A23" s="5" t="inlineStr">
        <is>
          <t>• Resultado en R</t>
        </is>
      </c>
      <c r="B23" s="6" t="inlineStr">
        <is>
          <t>Se calcula como resultado neto / riesgo inicial previsto.</t>
        </is>
      </c>
    </row>
    <row r="24">
      <c r="A24" s="5" t="inlineStr">
        <is>
          <t>• Captura</t>
        </is>
      </c>
      <c r="B24" s="6" t="inlineStr">
        <is>
          <t>Añade enlace o referencia a una captura del gráfico, si la conservas.</t>
        </is>
      </c>
    </row>
    <row r="26" ht="24" customHeight="1">
      <c r="A26" s="4" t="inlineStr">
        <is>
          <t>3. Durante la revisión</t>
        </is>
      </c>
    </row>
    <row r="27">
      <c r="A27" s="5" t="inlineStr">
        <is>
          <t>• Cumplimiento del plan</t>
        </is>
      </c>
      <c r="B27" s="6" t="inlineStr">
        <is>
          <t>Marca Sí/No. Evalúa el proceso por separado del resultado económico.</t>
        </is>
      </c>
    </row>
    <row r="28">
      <c r="A28" s="5" t="inlineStr">
        <is>
          <t>• Regla incumplida</t>
        </is>
      </c>
      <c r="B28" s="6" t="inlineStr">
        <is>
          <t>Indica la regla concreta, si existió.</t>
        </is>
      </c>
    </row>
    <row r="29">
      <c r="A29" s="5" t="inlineStr">
        <is>
          <t>• Error principal</t>
        </is>
      </c>
      <c r="B29" s="6" t="inlineStr">
        <is>
          <t>Elige un patrón de error o añade uno propio en CATALOGOS si lo necesitas.</t>
        </is>
      </c>
    </row>
    <row r="30">
      <c r="A30" s="5" t="inlineStr">
        <is>
          <t>• Qué salió bien / mejorar</t>
        </is>
      </c>
      <c r="B30" s="6" t="inlineStr">
        <is>
          <t>Escribe observaciones concretas que puedas comprobar después.</t>
        </is>
      </c>
    </row>
    <row r="31">
      <c r="A31" s="5" t="inlineStr">
        <is>
          <t>• Calidad de ejecución</t>
        </is>
      </c>
      <c r="B31" s="6" t="inlineStr">
        <is>
          <t>Valora la ejecución sin confundirla con ganar o perder.</t>
        </is>
      </c>
    </row>
    <row r="33" ht="24" customHeight="1">
      <c r="A33" s="4" t="inlineStr">
        <is>
          <t>4. Cómo leer R, costos y divisas</t>
        </is>
      </c>
    </row>
    <row r="34" ht="32" customHeight="1">
      <c r="A34" s="7" t="inlineStr">
        <is>
          <t>R</t>
        </is>
      </c>
      <c r="B34" s="6" t="inlineStr">
        <is>
          <t>Resultado en R = resultado neto / riesgo inicial previsto. Si arriesgaste 10 USD y el neto fue +16 USD, el resultado es +1.6 R. El riesgo inicial no debe cambiarse después.</t>
        </is>
      </c>
    </row>
    <row r="35" ht="32" customHeight="1">
      <c r="A35" s="7" t="inlineStr">
        <is>
          <t>Spread</t>
        </is>
      </c>
      <c r="B35" s="6" t="inlineStr">
        <is>
          <t>El spread normalmente ya queda reflejado en los precios reales de ejecución. Si ya está incorporado en esos precios, no lo vuelvas a restar como otro cargo.</t>
        </is>
      </c>
    </row>
    <row r="36" ht="32" customHeight="1">
      <c r="A36" s="7" t="inlineStr">
        <is>
          <t>Depósitos/retiros</t>
        </is>
      </c>
      <c r="B36" s="6" t="inlineStr">
        <is>
          <t>Los movimientos de dinero se registran en EFECTIVO_DIVISAS y nunca se cuentan como ganancias o pérdidas de trading.</t>
        </is>
      </c>
    </row>
    <row r="37" ht="32" customHeight="1">
      <c r="A37" s="7" t="inlineStr">
        <is>
          <t>MXN/USD</t>
        </is>
      </c>
      <c r="B37" s="6" t="inlineStr">
        <is>
          <t>Mantén el resultado original en la moneda de la cuenta. Si quieres verlo en MXN, registra aparte el tipo de cambio usado; la variación cambiaria no debe mezclarse con el rendimiento.</t>
        </is>
      </c>
    </row>
    <row r="38" ht="32" customHeight="1">
      <c r="A38" s="7" t="inlineStr">
        <is>
          <t>Ejemplos</t>
        </is>
      </c>
      <c r="B38" s="6" t="inlineStr">
        <is>
          <t>La pestaña EJEMPLOS contiene 5 operaciones ficticias y está totalmente separada del dashboard. Puedes eliminar esa pestaña sin afectar el archivo.</t>
        </is>
      </c>
    </row>
    <row r="40" ht="24" customHeight="1">
      <c r="A40" s="4" t="inlineStr">
        <is>
          <t>Leyenda visual</t>
        </is>
      </c>
    </row>
    <row r="41">
      <c r="A41" s="8" t="inlineStr">
        <is>
          <t>Entrada manual</t>
        </is>
      </c>
      <c r="B41" s="9" t="inlineStr">
        <is>
          <t>Cálculo automático</t>
        </is>
      </c>
      <c r="C41" s="10" t="inlineStr">
        <is>
          <t>Aviso / revisión</t>
        </is>
      </c>
      <c r="D41" s="11" t="inlineStr">
        <is>
          <t>Texto fijo</t>
        </is>
      </c>
    </row>
    <row r="43" ht="26" customHeight="1">
      <c r="A43" s="12" t="inlineStr">
        <is>
          <t>Esta plantilla tiene fines educativos y de organización personal. No constituye asesoría financiera ni garantiza mejores resultados. El trading, especialmente cuando existe apalancamiento, implica riesgo de pérdida de capital.</t>
        </is>
      </c>
    </row>
    <row r="44"/>
    <row r="45"/>
  </sheetData>
  <mergeCells count="34">
    <mergeCell ref="A7:I7"/>
    <mergeCell ref="B16:I16"/>
    <mergeCell ref="A18:I18"/>
    <mergeCell ref="B22:I22"/>
    <mergeCell ref="B31:I31"/>
    <mergeCell ref="B27:I27"/>
    <mergeCell ref="A26:I26"/>
    <mergeCell ref="B12:I12"/>
    <mergeCell ref="B21:I21"/>
    <mergeCell ref="A2:I2"/>
    <mergeCell ref="A33:I33"/>
    <mergeCell ref="B11:I11"/>
    <mergeCell ref="B14:I14"/>
    <mergeCell ref="B23:I23"/>
    <mergeCell ref="B8:I8"/>
    <mergeCell ref="B13:I13"/>
    <mergeCell ref="B29:I29"/>
    <mergeCell ref="B38:I38"/>
    <mergeCell ref="B34:I34"/>
    <mergeCell ref="B10:I10"/>
    <mergeCell ref="B28:I28"/>
    <mergeCell ref="A40:I40"/>
    <mergeCell ref="B19:I19"/>
    <mergeCell ref="B37:I37"/>
    <mergeCell ref="A43:I45"/>
    <mergeCell ref="B9:I9"/>
    <mergeCell ref="B30:I30"/>
    <mergeCell ref="B15:I15"/>
    <mergeCell ref="B24:I24"/>
    <mergeCell ref="B20:I20"/>
    <mergeCell ref="A1:I1"/>
    <mergeCell ref="B36:I36"/>
    <mergeCell ref="B35:I35"/>
    <mergeCell ref="A4:I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N1006"/>
  <sheetViews>
    <sheetView showGridLines="0" zoomScale="75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2" customWidth="1" min="4" max="4"/>
    <col width="20" customWidth="1" min="5" max="5"/>
    <col width="10" customWidth="1" min="6" max="6"/>
    <col width="14" customWidth="1" min="7" max="7"/>
    <col width="16" customWidth="1" min="8" max="8"/>
    <col width="16" customWidth="1" min="9" max="9"/>
    <col width="11" customWidth="1" min="10" max="10"/>
    <col width="16" customWidth="1" min="11" max="11"/>
    <col width="28" customWidth="1" min="12" max="12"/>
    <col width="16" customWidth="1" min="13" max="13"/>
    <col width="16" customWidth="1" min="14" max="14"/>
    <col width="15" customWidth="1" min="15" max="15"/>
    <col width="15" customWidth="1" min="16" max="16"/>
    <col width="14" customWidth="1" min="17" max="17"/>
    <col width="17" customWidth="1" min="18" max="18"/>
    <col width="15" customWidth="1" min="19" max="19"/>
    <col width="15" customWidth="1" min="20" max="20"/>
    <col width="12" customWidth="1" min="21" max="21"/>
    <col width="16" customWidth="1" min="22" max="22"/>
    <col width="13" customWidth="1" min="23" max="23"/>
    <col width="15" customWidth="1" min="24" max="24"/>
    <col width="14" customWidth="1" min="25" max="25"/>
    <col width="17" customWidth="1" min="26" max="26"/>
    <col width="25" customWidth="1" min="27" max="27"/>
    <col width="25" customWidth="1" min="28" max="28"/>
    <col width="18" customWidth="1" min="29" max="29"/>
    <col width="20" customWidth="1" min="30" max="30"/>
    <col width="20" customWidth="1" min="31" max="31"/>
    <col width="30" customWidth="1" min="32" max="32"/>
    <col width="28" customWidth="1" min="33" max="33"/>
    <col width="18" customWidth="1" min="34" max="34"/>
    <col width="20" customWidth="1" min="35" max="35"/>
    <col hidden="1" width="18" customWidth="1" min="36" max="36"/>
    <col hidden="1" width="15" customWidth="1" min="37" max="37"/>
    <col hidden="1" width="13" customWidth="1" min="38" max="38"/>
    <col hidden="1" width="15" customWidth="1" min="39" max="39"/>
    <col hidden="1" width="14" customWidth="1" min="40" max="40"/>
  </cols>
  <sheetData>
    <row r="1" ht="32" customHeight="1">
      <c r="A1" s="1" t="inlineStr">
        <is>
          <t>Registro de operaciones</t>
        </is>
      </c>
    </row>
    <row r="2" ht="26" customHeight="1">
      <c r="A2" s="2" t="inlineStr">
        <is>
          <t>Una fila por operación. Azul/lavanda = dato manual · verde suave = cálculo automático.</t>
        </is>
      </c>
    </row>
    <row r="4">
      <c r="A4" s="13" t="inlineStr">
        <is>
          <t>PLANIFICACIÓN</t>
        </is>
      </c>
      <c r="S4" s="9" t="inlineStr">
        <is>
          <t>RESULTADO</t>
        </is>
      </c>
      <c r="Z4" s="10" t="inlineStr">
        <is>
          <t>DISCIPLINA Y REVISIÓN</t>
        </is>
      </c>
      <c r="AH4" s="14" t="inlineStr">
        <is>
          <t>DIVISA</t>
        </is>
      </c>
      <c r="AJ4" s="11" t="inlineStr">
        <is>
          <t>AYUDAS AUTOMÁTICAS</t>
        </is>
      </c>
    </row>
    <row r="6" ht="46" customHeight="1">
      <c r="A6" s="15" t="inlineStr">
        <is>
          <t>ID de operación</t>
        </is>
      </c>
      <c r="B6" s="15" t="inlineStr">
        <is>
          <t>Fecha</t>
        </is>
      </c>
      <c r="C6" s="15" t="inlineStr">
        <is>
          <t>Hora de entrada</t>
        </is>
      </c>
      <c r="D6" s="15" t="inlineStr">
        <is>
          <t>Hora de salida</t>
        </is>
      </c>
      <c r="E6" s="15" t="inlineStr">
        <is>
          <t>Zona horaria</t>
        </is>
      </c>
      <c r="F6" s="15" t="inlineStr">
        <is>
          <t>Cuenta</t>
        </is>
      </c>
      <c r="G6" s="15" t="inlineStr">
        <is>
          <t>Moneda de la cuenta</t>
        </is>
      </c>
      <c r="H6" s="15" t="inlineStr">
        <is>
          <t>Mercado</t>
        </is>
      </c>
      <c r="I6" s="15" t="inlineStr">
        <is>
          <t>Instrumento</t>
        </is>
      </c>
      <c r="J6" s="15" t="inlineStr">
        <is>
          <t>Dirección</t>
        </is>
      </c>
      <c r="K6" s="15" t="inlineStr">
        <is>
          <t>Estrategia</t>
        </is>
      </c>
      <c r="L6" s="15" t="inlineStr">
        <is>
          <t>Motivo de entrada</t>
        </is>
      </c>
      <c r="M6" s="15" t="inlineStr">
        <is>
          <t>Precio de entrada previsto</t>
        </is>
      </c>
      <c r="N6" s="15" t="inlineStr">
        <is>
          <t>Precio de entrada real</t>
        </is>
      </c>
      <c r="O6" s="15" t="inlineStr">
        <is>
          <t>Stop loss inicial</t>
        </is>
      </c>
      <c r="P6" s="15" t="inlineStr">
        <is>
          <t>Objetivo inicial</t>
        </is>
      </c>
      <c r="Q6" s="15" t="inlineStr">
        <is>
          <t>Tamaño de posición</t>
        </is>
      </c>
      <c r="R6" s="15" t="inlineStr">
        <is>
          <t>Riesgo inicial previsto</t>
        </is>
      </c>
      <c r="S6" s="15" t="inlineStr">
        <is>
          <t>Precio de salida</t>
        </is>
      </c>
      <c r="T6" s="15" t="inlineStr">
        <is>
          <t>Resultado bruto</t>
        </is>
      </c>
      <c r="U6" s="15" t="inlineStr">
        <is>
          <t>Comisión</t>
        </is>
      </c>
      <c r="V6" s="15" t="inlineStr">
        <is>
          <t>Swap / financiación</t>
        </is>
      </c>
      <c r="W6" s="15" t="inlineStr">
        <is>
          <t>Otros costos</t>
        </is>
      </c>
      <c r="X6" s="15" t="inlineStr">
        <is>
          <t>Resultado neto</t>
        </is>
      </c>
      <c r="Y6" s="15" t="inlineStr">
        <is>
          <t>Resultado en R</t>
        </is>
      </c>
      <c r="Z6" s="15" t="inlineStr">
        <is>
          <t>¿Se respetó el plan?</t>
        </is>
      </c>
      <c r="AA6" s="15" t="inlineStr">
        <is>
          <t>Regla incumplida</t>
        </is>
      </c>
      <c r="AB6" s="15" t="inlineStr">
        <is>
          <t>Error principal</t>
        </is>
      </c>
      <c r="AC6" s="15" t="inlineStr">
        <is>
          <t>Emoción antes de entrar</t>
        </is>
      </c>
      <c r="AD6" s="15" t="inlineStr">
        <is>
          <t>Emoción durante la operación</t>
        </is>
      </c>
      <c r="AE6" s="15" t="inlineStr">
        <is>
          <t>Calidad de ejecución</t>
        </is>
      </c>
      <c r="AF6" s="15" t="inlineStr">
        <is>
          <t>Comentarios</t>
        </is>
      </c>
      <c r="AG6" s="15" t="inlineStr">
        <is>
          <t>Enlace o referencia de captura</t>
        </is>
      </c>
      <c r="AH6" s="15" t="inlineStr">
        <is>
          <t>Tipo de cambio a MXN</t>
        </is>
      </c>
      <c r="AI6" s="15" t="inlineStr">
        <is>
          <t>Resultado equivalente MXN</t>
        </is>
      </c>
      <c r="AJ6" s="15" t="inlineStr">
        <is>
          <t>Incluir en estadísticas?</t>
        </is>
      </c>
      <c r="AK6" s="15" t="inlineStr">
        <is>
          <t>Día de la semana</t>
        </is>
      </c>
      <c r="AL6" s="15" t="inlineStr">
        <is>
          <t>Tramo horario</t>
        </is>
      </c>
      <c r="AM6" s="15" t="inlineStr">
        <is>
          <t>Neto acumulado</t>
        </is>
      </c>
      <c r="AN6" s="15" t="inlineStr">
        <is>
          <t>R acumulada</t>
        </is>
      </c>
    </row>
    <row r="7">
      <c r="A7" s="16" t="n"/>
      <c r="B7" s="17" t="n"/>
      <c r="C7" s="18" t="n"/>
      <c r="D7" s="18" t="n"/>
      <c r="E7" s="16" t="n"/>
      <c r="F7" s="16" t="n"/>
      <c r="G7" s="16" t="n"/>
      <c r="H7" s="16" t="n"/>
      <c r="I7" s="16" t="n"/>
      <c r="J7" s="16" t="n"/>
      <c r="K7" s="16" t="n"/>
      <c r="L7" s="16" t="n"/>
      <c r="M7" s="19" t="n"/>
      <c r="N7" s="19" t="n"/>
      <c r="O7" s="19" t="n"/>
      <c r="P7" s="19" t="n"/>
      <c r="Q7" s="19" t="n"/>
      <c r="R7" s="20" t="n"/>
      <c r="S7" s="19" t="n"/>
      <c r="T7" s="20" t="n"/>
      <c r="U7" s="20" t="n"/>
      <c r="V7" s="20" t="n"/>
      <c r="W7" s="20" t="n"/>
      <c r="X7" s="21">
        <f>IF(T7="","",T7-IF(U7="",0,U7)-IF(V7="",0,V7)-IF(W7="",0,W7))</f>
        <v/>
      </c>
      <c r="Y7" s="22">
        <f>IF(OR(R7="",R7=0,X7=""),"",X7/R7)</f>
        <v/>
      </c>
      <c r="Z7" s="16" t="n"/>
      <c r="AA7" s="16" t="n"/>
      <c r="AB7" s="16" t="n"/>
      <c r="AC7" s="16" t="n"/>
      <c r="AD7" s="16" t="n"/>
      <c r="AE7" s="16" t="n"/>
      <c r="AF7" s="16" t="n"/>
      <c r="AG7" s="16" t="n"/>
      <c r="AH7" s="23" t="n"/>
      <c r="AI7" s="21">
        <f>IF(X7="","",IF(G7="MXN",X7,IF(AH7="","",X7*AH7)))</f>
        <v/>
      </c>
      <c r="AJ7" s="16" t="n"/>
      <c r="AK7" s="24">
        <f>IF(B7="","",CHOOSE(WEEKDAY(B7,2),"Lunes","Martes","Miércoles","Jueves","Viernes","Sábado","Domingo"))</f>
        <v/>
      </c>
      <c r="AL7" s="24">
        <f>IF(C7="","",IF(HOUR(C7)&lt;6,"00-06",IF(HOUR(C7)&lt;10,"06-10",IF(HOUR(C7)&lt;14,"10-14",IF(HOUR(C7)&lt;18,"14-18",IF(HOUR(C7)&lt;22,"18-22","22-24"))))))</f>
        <v/>
      </c>
      <c r="AM7" s="21">
        <f>IF(B7="","",SUMIFS($X$7:X7,$AJ$7:AJ7,"&lt;&gt;No",$B$7:B7,"&lt;&gt;"))</f>
        <v/>
      </c>
      <c r="AN7" s="22">
        <f>IF(B7="","",SUMIFS($Y$7:Y7,$AJ$7:AJ7,"&lt;&gt;No",$B$7:B7,"&lt;&gt;"))</f>
        <v/>
      </c>
    </row>
    <row r="8">
      <c r="A8" s="16" t="n"/>
      <c r="B8" s="17" t="n"/>
      <c r="C8" s="18" t="n"/>
      <c r="D8" s="18" t="n"/>
      <c r="E8" s="16" t="n"/>
      <c r="F8" s="16" t="n"/>
      <c r="G8" s="16" t="n"/>
      <c r="H8" s="16" t="n"/>
      <c r="I8" s="16" t="n"/>
      <c r="J8" s="16" t="n"/>
      <c r="K8" s="16" t="n"/>
      <c r="L8" s="16" t="n"/>
      <c r="M8" s="19" t="n"/>
      <c r="N8" s="19" t="n"/>
      <c r="O8" s="19" t="n"/>
      <c r="P8" s="19" t="n"/>
      <c r="Q8" s="19" t="n"/>
      <c r="R8" s="20" t="n"/>
      <c r="S8" s="19" t="n"/>
      <c r="T8" s="20" t="n"/>
      <c r="U8" s="20" t="n"/>
      <c r="V8" s="20" t="n"/>
      <c r="W8" s="20" t="n"/>
      <c r="X8" s="21">
        <f>IF(T8="","",T8-IF(U8="",0,U8)-IF(V8="",0,V8)-IF(W8="",0,W8))</f>
        <v/>
      </c>
      <c r="Y8" s="22">
        <f>IF(OR(R8="",R8=0,X8=""),"",X8/R8)</f>
        <v/>
      </c>
      <c r="Z8" s="16" t="n"/>
      <c r="AA8" s="16" t="n"/>
      <c r="AB8" s="16" t="n"/>
      <c r="AC8" s="16" t="n"/>
      <c r="AD8" s="16" t="n"/>
      <c r="AE8" s="16" t="n"/>
      <c r="AF8" s="16" t="n"/>
      <c r="AG8" s="16" t="n"/>
      <c r="AH8" s="23" t="n"/>
      <c r="AI8" s="21">
        <f>IF(X8="","",IF(G8="MXN",X8,IF(AH8="","",X8*AH8)))</f>
        <v/>
      </c>
      <c r="AJ8" s="16" t="n"/>
      <c r="AK8" s="24">
        <f>IF(B8="","",CHOOSE(WEEKDAY(B8,2),"Lunes","Martes","Miércoles","Jueves","Viernes","Sábado","Domingo"))</f>
        <v/>
      </c>
      <c r="AL8" s="24">
        <f>IF(C8="","",IF(HOUR(C8)&lt;6,"00-06",IF(HOUR(C8)&lt;10,"06-10",IF(HOUR(C8)&lt;14,"10-14",IF(HOUR(C8)&lt;18,"14-18",IF(HOUR(C8)&lt;22,"18-22","22-24"))))))</f>
        <v/>
      </c>
      <c r="AM8" s="21">
        <f>IF(B8="","",SUMIFS($X$7:X8,$AJ$7:AJ8,"&lt;&gt;No",$B$7:B8,"&lt;&gt;"))</f>
        <v/>
      </c>
      <c r="AN8" s="22">
        <f>IF(B8="","",SUMIFS($Y$7:Y8,$AJ$7:AJ8,"&lt;&gt;No",$B$7:B8,"&lt;&gt;"))</f>
        <v/>
      </c>
    </row>
    <row r="9">
      <c r="A9" s="16" t="n"/>
      <c r="B9" s="17" t="n"/>
      <c r="C9" s="18" t="n"/>
      <c r="D9" s="18" t="n"/>
      <c r="E9" s="16" t="n"/>
      <c r="F9" s="16" t="n"/>
      <c r="G9" s="16" t="n"/>
      <c r="H9" s="16" t="n"/>
      <c r="I9" s="16" t="n"/>
      <c r="J9" s="16" t="n"/>
      <c r="K9" s="16" t="n"/>
      <c r="L9" s="16" t="n"/>
      <c r="M9" s="19" t="n"/>
      <c r="N9" s="19" t="n"/>
      <c r="O9" s="19" t="n"/>
      <c r="P9" s="19" t="n"/>
      <c r="Q9" s="19" t="n"/>
      <c r="R9" s="20" t="n"/>
      <c r="S9" s="19" t="n"/>
      <c r="T9" s="20" t="n"/>
      <c r="U9" s="20" t="n"/>
      <c r="V9" s="20" t="n"/>
      <c r="W9" s="20" t="n"/>
      <c r="X9" s="21">
        <f>IF(T9="","",T9-IF(U9="",0,U9)-IF(V9="",0,V9)-IF(W9="",0,W9))</f>
        <v/>
      </c>
      <c r="Y9" s="22">
        <f>IF(OR(R9="",R9=0,X9=""),"",X9/R9)</f>
        <v/>
      </c>
      <c r="Z9" s="16" t="n"/>
      <c r="AA9" s="16" t="n"/>
      <c r="AB9" s="16" t="n"/>
      <c r="AC9" s="16" t="n"/>
      <c r="AD9" s="16" t="n"/>
      <c r="AE9" s="16" t="n"/>
      <c r="AF9" s="16" t="n"/>
      <c r="AG9" s="16" t="n"/>
      <c r="AH9" s="23" t="n"/>
      <c r="AI9" s="21">
        <f>IF(X9="","",IF(G9="MXN",X9,IF(AH9="","",X9*AH9)))</f>
        <v/>
      </c>
      <c r="AJ9" s="16" t="n"/>
      <c r="AK9" s="24">
        <f>IF(B9="","",CHOOSE(WEEKDAY(B9,2),"Lunes","Martes","Miércoles","Jueves","Viernes","Sábado","Domingo"))</f>
        <v/>
      </c>
      <c r="AL9" s="24">
        <f>IF(C9="","",IF(HOUR(C9)&lt;6,"00-06",IF(HOUR(C9)&lt;10,"06-10",IF(HOUR(C9)&lt;14,"10-14",IF(HOUR(C9)&lt;18,"14-18",IF(HOUR(C9)&lt;22,"18-22","22-24"))))))</f>
        <v/>
      </c>
      <c r="AM9" s="21">
        <f>IF(B9="","",SUMIFS($X$7:X9,$AJ$7:AJ9,"&lt;&gt;No",$B$7:B9,"&lt;&gt;"))</f>
        <v/>
      </c>
      <c r="AN9" s="22">
        <f>IF(B9="","",SUMIFS($Y$7:Y9,$AJ$7:AJ9,"&lt;&gt;No",$B$7:B9,"&lt;&gt;"))</f>
        <v/>
      </c>
    </row>
    <row r="10">
      <c r="A10" s="16" t="n"/>
      <c r="B10" s="17" t="n"/>
      <c r="C10" s="18" t="n"/>
      <c r="D10" s="18" t="n"/>
      <c r="E10" s="16" t="n"/>
      <c r="F10" s="16" t="n"/>
      <c r="G10" s="16" t="n"/>
      <c r="H10" s="16" t="n"/>
      <c r="I10" s="16" t="n"/>
      <c r="J10" s="16" t="n"/>
      <c r="K10" s="16" t="n"/>
      <c r="L10" s="16" t="n"/>
      <c r="M10" s="19" t="n"/>
      <c r="N10" s="19" t="n"/>
      <c r="O10" s="19" t="n"/>
      <c r="P10" s="19" t="n"/>
      <c r="Q10" s="19" t="n"/>
      <c r="R10" s="20" t="n"/>
      <c r="S10" s="19" t="n"/>
      <c r="T10" s="20" t="n"/>
      <c r="U10" s="20" t="n"/>
      <c r="V10" s="20" t="n"/>
      <c r="W10" s="20" t="n"/>
      <c r="X10" s="21">
        <f>IF(T10="","",T10-IF(U10="",0,U10)-IF(V10="",0,V10)-IF(W10="",0,W10))</f>
        <v/>
      </c>
      <c r="Y10" s="22">
        <f>IF(OR(R10="",R10=0,X10=""),"",X10/R10)</f>
        <v/>
      </c>
      <c r="Z10" s="16" t="n"/>
      <c r="AA10" s="16" t="n"/>
      <c r="AB10" s="16" t="n"/>
      <c r="AC10" s="16" t="n"/>
      <c r="AD10" s="16" t="n"/>
      <c r="AE10" s="16" t="n"/>
      <c r="AF10" s="16" t="n"/>
      <c r="AG10" s="16" t="n"/>
      <c r="AH10" s="23" t="n"/>
      <c r="AI10" s="21">
        <f>IF(X10="","",IF(G10="MXN",X10,IF(AH10="","",X10*AH10)))</f>
        <v/>
      </c>
      <c r="AJ10" s="16" t="n"/>
      <c r="AK10" s="24">
        <f>IF(B10="","",CHOOSE(WEEKDAY(B10,2),"Lunes","Martes","Miércoles","Jueves","Viernes","Sábado","Domingo"))</f>
        <v/>
      </c>
      <c r="AL10" s="24">
        <f>IF(C10="","",IF(HOUR(C10)&lt;6,"00-06",IF(HOUR(C10)&lt;10,"06-10",IF(HOUR(C10)&lt;14,"10-14",IF(HOUR(C10)&lt;18,"14-18",IF(HOUR(C10)&lt;22,"18-22","22-24"))))))</f>
        <v/>
      </c>
      <c r="AM10" s="21">
        <f>IF(B10="","",SUMIFS($X$7:X10,$AJ$7:AJ10,"&lt;&gt;No",$B$7:B10,"&lt;&gt;"))</f>
        <v/>
      </c>
      <c r="AN10" s="22">
        <f>IF(B10="","",SUMIFS($Y$7:Y10,$AJ$7:AJ10,"&lt;&gt;No",$B$7:B10,"&lt;&gt;"))</f>
        <v/>
      </c>
    </row>
    <row r="11">
      <c r="A11" s="16" t="n"/>
      <c r="B11" s="17" t="n"/>
      <c r="C11" s="18" t="n"/>
      <c r="D11" s="18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9" t="n"/>
      <c r="N11" s="19" t="n"/>
      <c r="O11" s="19" t="n"/>
      <c r="P11" s="19" t="n"/>
      <c r="Q11" s="19" t="n"/>
      <c r="R11" s="20" t="n"/>
      <c r="S11" s="19" t="n"/>
      <c r="T11" s="20" t="n"/>
      <c r="U11" s="20" t="n"/>
      <c r="V11" s="20" t="n"/>
      <c r="W11" s="20" t="n"/>
      <c r="X11" s="21">
        <f>IF(T11="","",T11-IF(U11="",0,U11)-IF(V11="",0,V11)-IF(W11="",0,W11))</f>
        <v/>
      </c>
      <c r="Y11" s="22">
        <f>IF(OR(R11="",R11=0,X11=""),"",X11/R11)</f>
        <v/>
      </c>
      <c r="Z11" s="16" t="n"/>
      <c r="AA11" s="16" t="n"/>
      <c r="AB11" s="16" t="n"/>
      <c r="AC11" s="16" t="n"/>
      <c r="AD11" s="16" t="n"/>
      <c r="AE11" s="16" t="n"/>
      <c r="AF11" s="16" t="n"/>
      <c r="AG11" s="16" t="n"/>
      <c r="AH11" s="23" t="n"/>
      <c r="AI11" s="21">
        <f>IF(X11="","",IF(G11="MXN",X11,IF(AH11="","",X11*AH11)))</f>
        <v/>
      </c>
      <c r="AJ11" s="16" t="n"/>
      <c r="AK11" s="24">
        <f>IF(B11="","",CHOOSE(WEEKDAY(B11,2),"Lunes","Martes","Miércoles","Jueves","Viernes","Sábado","Domingo"))</f>
        <v/>
      </c>
      <c r="AL11" s="24">
        <f>IF(C11="","",IF(HOUR(C11)&lt;6,"00-06",IF(HOUR(C11)&lt;10,"06-10",IF(HOUR(C11)&lt;14,"10-14",IF(HOUR(C11)&lt;18,"14-18",IF(HOUR(C11)&lt;22,"18-22","22-24"))))))</f>
        <v/>
      </c>
      <c r="AM11" s="21">
        <f>IF(B11="","",SUMIFS($X$7:X11,$AJ$7:AJ11,"&lt;&gt;No",$B$7:B11,"&lt;&gt;"))</f>
        <v/>
      </c>
      <c r="AN11" s="22">
        <f>IF(B11="","",SUMIFS($Y$7:Y11,$AJ$7:AJ11,"&lt;&gt;No",$B$7:B11,"&lt;&gt;"))</f>
        <v/>
      </c>
    </row>
    <row r="12">
      <c r="A12" s="16" t="n"/>
      <c r="B12" s="17" t="n"/>
      <c r="C12" s="18" t="n"/>
      <c r="D12" s="18" t="n"/>
      <c r="E12" s="16" t="n"/>
      <c r="F12" s="16" t="n"/>
      <c r="G12" s="16" t="n"/>
      <c r="H12" s="16" t="n"/>
      <c r="I12" s="16" t="n"/>
      <c r="J12" s="16" t="n"/>
      <c r="K12" s="16" t="n"/>
      <c r="L12" s="16" t="n"/>
      <c r="M12" s="19" t="n"/>
      <c r="N12" s="19" t="n"/>
      <c r="O12" s="19" t="n"/>
      <c r="P12" s="19" t="n"/>
      <c r="Q12" s="19" t="n"/>
      <c r="R12" s="20" t="n"/>
      <c r="S12" s="19" t="n"/>
      <c r="T12" s="20" t="n"/>
      <c r="U12" s="20" t="n"/>
      <c r="V12" s="20" t="n"/>
      <c r="W12" s="20" t="n"/>
      <c r="X12" s="21">
        <f>IF(T12="","",T12-IF(U12="",0,U12)-IF(V12="",0,V12)-IF(W12="",0,W12))</f>
        <v/>
      </c>
      <c r="Y12" s="22">
        <f>IF(OR(R12="",R12=0,X12=""),"",X12/R12)</f>
        <v/>
      </c>
      <c r="Z12" s="16" t="n"/>
      <c r="AA12" s="16" t="n"/>
      <c r="AB12" s="16" t="n"/>
      <c r="AC12" s="16" t="n"/>
      <c r="AD12" s="16" t="n"/>
      <c r="AE12" s="16" t="n"/>
      <c r="AF12" s="16" t="n"/>
      <c r="AG12" s="16" t="n"/>
      <c r="AH12" s="23" t="n"/>
      <c r="AI12" s="21">
        <f>IF(X12="","",IF(G12="MXN",X12,IF(AH12="","",X12*AH12)))</f>
        <v/>
      </c>
      <c r="AJ12" s="16" t="n"/>
      <c r="AK12" s="24">
        <f>IF(B12="","",CHOOSE(WEEKDAY(B12,2),"Lunes","Martes","Miércoles","Jueves","Viernes","Sábado","Domingo"))</f>
        <v/>
      </c>
      <c r="AL12" s="24">
        <f>IF(C12="","",IF(HOUR(C12)&lt;6,"00-06",IF(HOUR(C12)&lt;10,"06-10",IF(HOUR(C12)&lt;14,"10-14",IF(HOUR(C12)&lt;18,"14-18",IF(HOUR(C12)&lt;22,"18-22","22-24"))))))</f>
        <v/>
      </c>
      <c r="AM12" s="21">
        <f>IF(B12="","",SUMIFS($X$7:X12,$AJ$7:AJ12,"&lt;&gt;No",$B$7:B12,"&lt;&gt;"))</f>
        <v/>
      </c>
      <c r="AN12" s="22">
        <f>IF(B12="","",SUMIFS($Y$7:Y12,$AJ$7:AJ12,"&lt;&gt;No",$B$7:B12,"&lt;&gt;"))</f>
        <v/>
      </c>
    </row>
    <row r="13">
      <c r="A13" s="16" t="n"/>
      <c r="B13" s="17" t="n"/>
      <c r="C13" s="18" t="n"/>
      <c r="D13" s="18" t="n"/>
      <c r="E13" s="16" t="n"/>
      <c r="F13" s="16" t="n"/>
      <c r="G13" s="16" t="n"/>
      <c r="H13" s="16" t="n"/>
      <c r="I13" s="16" t="n"/>
      <c r="J13" s="16" t="n"/>
      <c r="K13" s="16" t="n"/>
      <c r="L13" s="16" t="n"/>
      <c r="M13" s="19" t="n"/>
      <c r="N13" s="19" t="n"/>
      <c r="O13" s="19" t="n"/>
      <c r="P13" s="19" t="n"/>
      <c r="Q13" s="19" t="n"/>
      <c r="R13" s="20" t="n"/>
      <c r="S13" s="19" t="n"/>
      <c r="T13" s="20" t="n"/>
      <c r="U13" s="20" t="n"/>
      <c r="V13" s="20" t="n"/>
      <c r="W13" s="20" t="n"/>
      <c r="X13" s="21">
        <f>IF(T13="","",T13-IF(U13="",0,U13)-IF(V13="",0,V13)-IF(W13="",0,W13))</f>
        <v/>
      </c>
      <c r="Y13" s="22">
        <f>IF(OR(R13="",R13=0,X13=""),"",X13/R13)</f>
        <v/>
      </c>
      <c r="Z13" s="16" t="n"/>
      <c r="AA13" s="16" t="n"/>
      <c r="AB13" s="16" t="n"/>
      <c r="AC13" s="16" t="n"/>
      <c r="AD13" s="16" t="n"/>
      <c r="AE13" s="16" t="n"/>
      <c r="AF13" s="16" t="n"/>
      <c r="AG13" s="16" t="n"/>
      <c r="AH13" s="23" t="n"/>
      <c r="AI13" s="21">
        <f>IF(X13="","",IF(G13="MXN",X13,IF(AH13="","",X13*AH13)))</f>
        <v/>
      </c>
      <c r="AJ13" s="16" t="n"/>
      <c r="AK13" s="24">
        <f>IF(B13="","",CHOOSE(WEEKDAY(B13,2),"Lunes","Martes","Miércoles","Jueves","Viernes","Sábado","Domingo"))</f>
        <v/>
      </c>
      <c r="AL13" s="24">
        <f>IF(C13="","",IF(HOUR(C13)&lt;6,"00-06",IF(HOUR(C13)&lt;10,"06-10",IF(HOUR(C13)&lt;14,"10-14",IF(HOUR(C13)&lt;18,"14-18",IF(HOUR(C13)&lt;22,"18-22","22-24"))))))</f>
        <v/>
      </c>
      <c r="AM13" s="21">
        <f>IF(B13="","",SUMIFS($X$7:X13,$AJ$7:AJ13,"&lt;&gt;No",$B$7:B13,"&lt;&gt;"))</f>
        <v/>
      </c>
      <c r="AN13" s="22">
        <f>IF(B13="","",SUMIFS($Y$7:Y13,$AJ$7:AJ13,"&lt;&gt;No",$B$7:B13,"&lt;&gt;"))</f>
        <v/>
      </c>
    </row>
    <row r="14">
      <c r="A14" s="16" t="n"/>
      <c r="B14" s="17" t="n"/>
      <c r="C14" s="18" t="n"/>
      <c r="D14" s="18" t="n"/>
      <c r="E14" s="16" t="n"/>
      <c r="F14" s="16" t="n"/>
      <c r="G14" s="16" t="n"/>
      <c r="H14" s="16" t="n"/>
      <c r="I14" s="16" t="n"/>
      <c r="J14" s="16" t="n"/>
      <c r="K14" s="16" t="n"/>
      <c r="L14" s="16" t="n"/>
      <c r="M14" s="19" t="n"/>
      <c r="N14" s="19" t="n"/>
      <c r="O14" s="19" t="n"/>
      <c r="P14" s="19" t="n"/>
      <c r="Q14" s="19" t="n"/>
      <c r="R14" s="20" t="n"/>
      <c r="S14" s="19" t="n"/>
      <c r="T14" s="20" t="n"/>
      <c r="U14" s="20" t="n"/>
      <c r="V14" s="20" t="n"/>
      <c r="W14" s="20" t="n"/>
      <c r="X14" s="21">
        <f>IF(T14="","",T14-IF(U14="",0,U14)-IF(V14="",0,V14)-IF(W14="",0,W14))</f>
        <v/>
      </c>
      <c r="Y14" s="22">
        <f>IF(OR(R14="",R14=0,X14=""),"",X14/R14)</f>
        <v/>
      </c>
      <c r="Z14" s="16" t="n"/>
      <c r="AA14" s="16" t="n"/>
      <c r="AB14" s="16" t="n"/>
      <c r="AC14" s="16" t="n"/>
      <c r="AD14" s="16" t="n"/>
      <c r="AE14" s="16" t="n"/>
      <c r="AF14" s="16" t="n"/>
      <c r="AG14" s="16" t="n"/>
      <c r="AH14" s="23" t="n"/>
      <c r="AI14" s="21">
        <f>IF(X14="","",IF(G14="MXN",X14,IF(AH14="","",X14*AH14)))</f>
        <v/>
      </c>
      <c r="AJ14" s="16" t="n"/>
      <c r="AK14" s="24">
        <f>IF(B14="","",CHOOSE(WEEKDAY(B14,2),"Lunes","Martes","Miércoles","Jueves","Viernes","Sábado","Domingo"))</f>
        <v/>
      </c>
      <c r="AL14" s="24">
        <f>IF(C14="","",IF(HOUR(C14)&lt;6,"00-06",IF(HOUR(C14)&lt;10,"06-10",IF(HOUR(C14)&lt;14,"10-14",IF(HOUR(C14)&lt;18,"14-18",IF(HOUR(C14)&lt;22,"18-22","22-24"))))))</f>
        <v/>
      </c>
      <c r="AM14" s="21">
        <f>IF(B14="","",SUMIFS($X$7:X14,$AJ$7:AJ14,"&lt;&gt;No",$B$7:B14,"&lt;&gt;"))</f>
        <v/>
      </c>
      <c r="AN14" s="22">
        <f>IF(B14="","",SUMIFS($Y$7:Y14,$AJ$7:AJ14,"&lt;&gt;No",$B$7:B14,"&lt;&gt;"))</f>
        <v/>
      </c>
    </row>
    <row r="15">
      <c r="A15" s="16" t="n"/>
      <c r="B15" s="17" t="n"/>
      <c r="C15" s="18" t="n"/>
      <c r="D15" s="18" t="n"/>
      <c r="E15" s="16" t="n"/>
      <c r="F15" s="16" t="n"/>
      <c r="G15" s="16" t="n"/>
      <c r="H15" s="16" t="n"/>
      <c r="I15" s="16" t="n"/>
      <c r="J15" s="16" t="n"/>
      <c r="K15" s="16" t="n"/>
      <c r="L15" s="16" t="n"/>
      <c r="M15" s="19" t="n"/>
      <c r="N15" s="19" t="n"/>
      <c r="O15" s="19" t="n"/>
      <c r="P15" s="19" t="n"/>
      <c r="Q15" s="19" t="n"/>
      <c r="R15" s="20" t="n"/>
      <c r="S15" s="19" t="n"/>
      <c r="T15" s="20" t="n"/>
      <c r="U15" s="20" t="n"/>
      <c r="V15" s="20" t="n"/>
      <c r="W15" s="20" t="n"/>
      <c r="X15" s="21">
        <f>IF(T15="","",T15-IF(U15="",0,U15)-IF(V15="",0,V15)-IF(W15="",0,W15))</f>
        <v/>
      </c>
      <c r="Y15" s="22">
        <f>IF(OR(R15="",R15=0,X15=""),"",X15/R15)</f>
        <v/>
      </c>
      <c r="Z15" s="16" t="n"/>
      <c r="AA15" s="16" t="n"/>
      <c r="AB15" s="16" t="n"/>
      <c r="AC15" s="16" t="n"/>
      <c r="AD15" s="16" t="n"/>
      <c r="AE15" s="16" t="n"/>
      <c r="AF15" s="16" t="n"/>
      <c r="AG15" s="16" t="n"/>
      <c r="AH15" s="23" t="n"/>
      <c r="AI15" s="21">
        <f>IF(X15="","",IF(G15="MXN",X15,IF(AH15="","",X15*AH15)))</f>
        <v/>
      </c>
      <c r="AJ15" s="16" t="n"/>
      <c r="AK15" s="24">
        <f>IF(B15="","",CHOOSE(WEEKDAY(B15,2),"Lunes","Martes","Miércoles","Jueves","Viernes","Sábado","Domingo"))</f>
        <v/>
      </c>
      <c r="AL15" s="24">
        <f>IF(C15="","",IF(HOUR(C15)&lt;6,"00-06",IF(HOUR(C15)&lt;10,"06-10",IF(HOUR(C15)&lt;14,"10-14",IF(HOUR(C15)&lt;18,"14-18",IF(HOUR(C15)&lt;22,"18-22","22-24"))))))</f>
        <v/>
      </c>
      <c r="AM15" s="21">
        <f>IF(B15="","",SUMIFS($X$7:X15,$AJ$7:AJ15,"&lt;&gt;No",$B$7:B15,"&lt;&gt;"))</f>
        <v/>
      </c>
      <c r="AN15" s="22">
        <f>IF(B15="","",SUMIFS($Y$7:Y15,$AJ$7:AJ15,"&lt;&gt;No",$B$7:B15,"&lt;&gt;"))</f>
        <v/>
      </c>
    </row>
    <row r="16">
      <c r="A16" s="16" t="n"/>
      <c r="B16" s="17" t="n"/>
      <c r="C16" s="18" t="n"/>
      <c r="D16" s="18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9" t="n"/>
      <c r="N16" s="19" t="n"/>
      <c r="O16" s="19" t="n"/>
      <c r="P16" s="19" t="n"/>
      <c r="Q16" s="19" t="n"/>
      <c r="R16" s="20" t="n"/>
      <c r="S16" s="19" t="n"/>
      <c r="T16" s="20" t="n"/>
      <c r="U16" s="20" t="n"/>
      <c r="V16" s="20" t="n"/>
      <c r="W16" s="20" t="n"/>
      <c r="X16" s="21">
        <f>IF(T16="","",T16-IF(U16="",0,U16)-IF(V16="",0,V16)-IF(W16="",0,W16))</f>
        <v/>
      </c>
      <c r="Y16" s="22">
        <f>IF(OR(R16="",R16=0,X16=""),"",X16/R16)</f>
        <v/>
      </c>
      <c r="Z16" s="16" t="n"/>
      <c r="AA16" s="16" t="n"/>
      <c r="AB16" s="16" t="n"/>
      <c r="AC16" s="16" t="n"/>
      <c r="AD16" s="16" t="n"/>
      <c r="AE16" s="16" t="n"/>
      <c r="AF16" s="16" t="n"/>
      <c r="AG16" s="16" t="n"/>
      <c r="AH16" s="23" t="n"/>
      <c r="AI16" s="21">
        <f>IF(X16="","",IF(G16="MXN",X16,IF(AH16="","",X16*AH16)))</f>
        <v/>
      </c>
      <c r="AJ16" s="16" t="n"/>
      <c r="AK16" s="24">
        <f>IF(B16="","",CHOOSE(WEEKDAY(B16,2),"Lunes","Martes","Miércoles","Jueves","Viernes","Sábado","Domingo"))</f>
        <v/>
      </c>
      <c r="AL16" s="24">
        <f>IF(C16="","",IF(HOUR(C16)&lt;6,"00-06",IF(HOUR(C16)&lt;10,"06-10",IF(HOUR(C16)&lt;14,"10-14",IF(HOUR(C16)&lt;18,"14-18",IF(HOUR(C16)&lt;22,"18-22","22-24"))))))</f>
        <v/>
      </c>
      <c r="AM16" s="21">
        <f>IF(B16="","",SUMIFS($X$7:X16,$AJ$7:AJ16,"&lt;&gt;No",$B$7:B16,"&lt;&gt;"))</f>
        <v/>
      </c>
      <c r="AN16" s="22">
        <f>IF(B16="","",SUMIFS($Y$7:Y16,$AJ$7:AJ16,"&lt;&gt;No",$B$7:B16,"&lt;&gt;"))</f>
        <v/>
      </c>
    </row>
    <row r="17">
      <c r="A17" s="16" t="n"/>
      <c r="B17" s="17" t="n"/>
      <c r="C17" s="18" t="n"/>
      <c r="D17" s="18" t="n"/>
      <c r="E17" s="16" t="n"/>
      <c r="F17" s="16" t="n"/>
      <c r="G17" s="16" t="n"/>
      <c r="H17" s="16" t="n"/>
      <c r="I17" s="16" t="n"/>
      <c r="J17" s="16" t="n"/>
      <c r="K17" s="16" t="n"/>
      <c r="L17" s="16" t="n"/>
      <c r="M17" s="19" t="n"/>
      <c r="N17" s="19" t="n"/>
      <c r="O17" s="19" t="n"/>
      <c r="P17" s="19" t="n"/>
      <c r="Q17" s="19" t="n"/>
      <c r="R17" s="20" t="n"/>
      <c r="S17" s="19" t="n"/>
      <c r="T17" s="20" t="n"/>
      <c r="U17" s="20" t="n"/>
      <c r="V17" s="20" t="n"/>
      <c r="W17" s="20" t="n"/>
      <c r="X17" s="21">
        <f>IF(T17="","",T17-IF(U17="",0,U17)-IF(V17="",0,V17)-IF(W17="",0,W17))</f>
        <v/>
      </c>
      <c r="Y17" s="22">
        <f>IF(OR(R17="",R17=0,X17=""),"",X17/R17)</f>
        <v/>
      </c>
      <c r="Z17" s="16" t="n"/>
      <c r="AA17" s="16" t="n"/>
      <c r="AB17" s="16" t="n"/>
      <c r="AC17" s="16" t="n"/>
      <c r="AD17" s="16" t="n"/>
      <c r="AE17" s="16" t="n"/>
      <c r="AF17" s="16" t="n"/>
      <c r="AG17" s="16" t="n"/>
      <c r="AH17" s="23" t="n"/>
      <c r="AI17" s="21">
        <f>IF(X17="","",IF(G17="MXN",X17,IF(AH17="","",X17*AH17)))</f>
        <v/>
      </c>
      <c r="AJ17" s="16" t="n"/>
      <c r="AK17" s="24">
        <f>IF(B17="","",CHOOSE(WEEKDAY(B17,2),"Lunes","Martes","Miércoles","Jueves","Viernes","Sábado","Domingo"))</f>
        <v/>
      </c>
      <c r="AL17" s="24">
        <f>IF(C17="","",IF(HOUR(C17)&lt;6,"00-06",IF(HOUR(C17)&lt;10,"06-10",IF(HOUR(C17)&lt;14,"10-14",IF(HOUR(C17)&lt;18,"14-18",IF(HOUR(C17)&lt;22,"18-22","22-24"))))))</f>
        <v/>
      </c>
      <c r="AM17" s="21">
        <f>IF(B17="","",SUMIFS($X$7:X17,$AJ$7:AJ17,"&lt;&gt;No",$B$7:B17,"&lt;&gt;"))</f>
        <v/>
      </c>
      <c r="AN17" s="22">
        <f>IF(B17="","",SUMIFS($Y$7:Y17,$AJ$7:AJ17,"&lt;&gt;No",$B$7:B17,"&lt;&gt;"))</f>
        <v/>
      </c>
    </row>
    <row r="18">
      <c r="A18" s="16" t="n"/>
      <c r="B18" s="17" t="n"/>
      <c r="C18" s="18" t="n"/>
      <c r="D18" s="18" t="n"/>
      <c r="E18" s="16" t="n"/>
      <c r="F18" s="16" t="n"/>
      <c r="G18" s="16" t="n"/>
      <c r="H18" s="16" t="n"/>
      <c r="I18" s="16" t="n"/>
      <c r="J18" s="16" t="n"/>
      <c r="K18" s="16" t="n"/>
      <c r="L18" s="16" t="n"/>
      <c r="M18" s="19" t="n"/>
      <c r="N18" s="19" t="n"/>
      <c r="O18" s="19" t="n"/>
      <c r="P18" s="19" t="n"/>
      <c r="Q18" s="19" t="n"/>
      <c r="R18" s="20" t="n"/>
      <c r="S18" s="19" t="n"/>
      <c r="T18" s="20" t="n"/>
      <c r="U18" s="20" t="n"/>
      <c r="V18" s="20" t="n"/>
      <c r="W18" s="20" t="n"/>
      <c r="X18" s="21">
        <f>IF(T18="","",T18-IF(U18="",0,U18)-IF(V18="",0,V18)-IF(W18="",0,W18))</f>
        <v/>
      </c>
      <c r="Y18" s="22">
        <f>IF(OR(R18="",R18=0,X18=""),"",X18/R18)</f>
        <v/>
      </c>
      <c r="Z18" s="16" t="n"/>
      <c r="AA18" s="16" t="n"/>
      <c r="AB18" s="16" t="n"/>
      <c r="AC18" s="16" t="n"/>
      <c r="AD18" s="16" t="n"/>
      <c r="AE18" s="16" t="n"/>
      <c r="AF18" s="16" t="n"/>
      <c r="AG18" s="16" t="n"/>
      <c r="AH18" s="23" t="n"/>
      <c r="AI18" s="21">
        <f>IF(X18="","",IF(G18="MXN",X18,IF(AH18="","",X18*AH18)))</f>
        <v/>
      </c>
      <c r="AJ18" s="16" t="n"/>
      <c r="AK18" s="24">
        <f>IF(B18="","",CHOOSE(WEEKDAY(B18,2),"Lunes","Martes","Miércoles","Jueves","Viernes","Sábado","Domingo"))</f>
        <v/>
      </c>
      <c r="AL18" s="24">
        <f>IF(C18="","",IF(HOUR(C18)&lt;6,"00-06",IF(HOUR(C18)&lt;10,"06-10",IF(HOUR(C18)&lt;14,"10-14",IF(HOUR(C18)&lt;18,"14-18",IF(HOUR(C18)&lt;22,"18-22","22-24"))))))</f>
        <v/>
      </c>
      <c r="AM18" s="21">
        <f>IF(B18="","",SUMIFS($X$7:X18,$AJ$7:AJ18,"&lt;&gt;No",$B$7:B18,"&lt;&gt;"))</f>
        <v/>
      </c>
      <c r="AN18" s="22">
        <f>IF(B18="","",SUMIFS($Y$7:Y18,$AJ$7:AJ18,"&lt;&gt;No",$B$7:B18,"&lt;&gt;"))</f>
        <v/>
      </c>
    </row>
    <row r="19">
      <c r="A19" s="16" t="n"/>
      <c r="B19" s="17" t="n"/>
      <c r="C19" s="18" t="n"/>
      <c r="D19" s="18" t="n"/>
      <c r="E19" s="16" t="n"/>
      <c r="F19" s="16" t="n"/>
      <c r="G19" s="16" t="n"/>
      <c r="H19" s="16" t="n"/>
      <c r="I19" s="16" t="n"/>
      <c r="J19" s="16" t="n"/>
      <c r="K19" s="16" t="n"/>
      <c r="L19" s="16" t="n"/>
      <c r="M19" s="19" t="n"/>
      <c r="N19" s="19" t="n"/>
      <c r="O19" s="19" t="n"/>
      <c r="P19" s="19" t="n"/>
      <c r="Q19" s="19" t="n"/>
      <c r="R19" s="20" t="n"/>
      <c r="S19" s="19" t="n"/>
      <c r="T19" s="20" t="n"/>
      <c r="U19" s="20" t="n"/>
      <c r="V19" s="20" t="n"/>
      <c r="W19" s="20" t="n"/>
      <c r="X19" s="21">
        <f>IF(T19="","",T19-IF(U19="",0,U19)-IF(V19="",0,V19)-IF(W19="",0,W19))</f>
        <v/>
      </c>
      <c r="Y19" s="22">
        <f>IF(OR(R19="",R19=0,X19=""),"",X19/R19)</f>
        <v/>
      </c>
      <c r="Z19" s="16" t="n"/>
      <c r="AA19" s="16" t="n"/>
      <c r="AB19" s="16" t="n"/>
      <c r="AC19" s="16" t="n"/>
      <c r="AD19" s="16" t="n"/>
      <c r="AE19" s="16" t="n"/>
      <c r="AF19" s="16" t="n"/>
      <c r="AG19" s="16" t="n"/>
      <c r="AH19" s="23" t="n"/>
      <c r="AI19" s="21">
        <f>IF(X19="","",IF(G19="MXN",X19,IF(AH19="","",X19*AH19)))</f>
        <v/>
      </c>
      <c r="AJ19" s="16" t="n"/>
      <c r="AK19" s="24">
        <f>IF(B19="","",CHOOSE(WEEKDAY(B19,2),"Lunes","Martes","Miércoles","Jueves","Viernes","Sábado","Domingo"))</f>
        <v/>
      </c>
      <c r="AL19" s="24">
        <f>IF(C19="","",IF(HOUR(C19)&lt;6,"00-06",IF(HOUR(C19)&lt;10,"06-10",IF(HOUR(C19)&lt;14,"10-14",IF(HOUR(C19)&lt;18,"14-18",IF(HOUR(C19)&lt;22,"18-22","22-24"))))))</f>
        <v/>
      </c>
      <c r="AM19" s="21">
        <f>IF(B19="","",SUMIFS($X$7:X19,$AJ$7:AJ19,"&lt;&gt;No",$B$7:B19,"&lt;&gt;"))</f>
        <v/>
      </c>
      <c r="AN19" s="22">
        <f>IF(B19="","",SUMIFS($Y$7:Y19,$AJ$7:AJ19,"&lt;&gt;No",$B$7:B19,"&lt;&gt;"))</f>
        <v/>
      </c>
    </row>
    <row r="20">
      <c r="A20" s="16" t="n"/>
      <c r="B20" s="17" t="n"/>
      <c r="C20" s="18" t="n"/>
      <c r="D20" s="18" t="n"/>
      <c r="E20" s="16" t="n"/>
      <c r="F20" s="16" t="n"/>
      <c r="G20" s="16" t="n"/>
      <c r="H20" s="16" t="n"/>
      <c r="I20" s="16" t="n"/>
      <c r="J20" s="16" t="n"/>
      <c r="K20" s="16" t="n"/>
      <c r="L20" s="16" t="n"/>
      <c r="M20" s="19" t="n"/>
      <c r="N20" s="19" t="n"/>
      <c r="O20" s="19" t="n"/>
      <c r="P20" s="19" t="n"/>
      <c r="Q20" s="19" t="n"/>
      <c r="R20" s="20" t="n"/>
      <c r="S20" s="19" t="n"/>
      <c r="T20" s="20" t="n"/>
      <c r="U20" s="20" t="n"/>
      <c r="V20" s="20" t="n"/>
      <c r="W20" s="20" t="n"/>
      <c r="X20" s="21">
        <f>IF(T20="","",T20-IF(U20="",0,U20)-IF(V20="",0,V20)-IF(W20="",0,W20))</f>
        <v/>
      </c>
      <c r="Y20" s="22">
        <f>IF(OR(R20="",R20=0,X20=""),"",X20/R20)</f>
        <v/>
      </c>
      <c r="Z20" s="16" t="n"/>
      <c r="AA20" s="16" t="n"/>
      <c r="AB20" s="16" t="n"/>
      <c r="AC20" s="16" t="n"/>
      <c r="AD20" s="16" t="n"/>
      <c r="AE20" s="16" t="n"/>
      <c r="AF20" s="16" t="n"/>
      <c r="AG20" s="16" t="n"/>
      <c r="AH20" s="23" t="n"/>
      <c r="AI20" s="21">
        <f>IF(X20="","",IF(G20="MXN",X20,IF(AH20="","",X20*AH20)))</f>
        <v/>
      </c>
      <c r="AJ20" s="16" t="n"/>
      <c r="AK20" s="24">
        <f>IF(B20="","",CHOOSE(WEEKDAY(B20,2),"Lunes","Martes","Miércoles","Jueves","Viernes","Sábado","Domingo"))</f>
        <v/>
      </c>
      <c r="AL20" s="24">
        <f>IF(C20="","",IF(HOUR(C20)&lt;6,"00-06",IF(HOUR(C20)&lt;10,"06-10",IF(HOUR(C20)&lt;14,"10-14",IF(HOUR(C20)&lt;18,"14-18",IF(HOUR(C20)&lt;22,"18-22","22-24"))))))</f>
        <v/>
      </c>
      <c r="AM20" s="21">
        <f>IF(B20="","",SUMIFS($X$7:X20,$AJ$7:AJ20,"&lt;&gt;No",$B$7:B20,"&lt;&gt;"))</f>
        <v/>
      </c>
      <c r="AN20" s="22">
        <f>IF(B20="","",SUMIFS($Y$7:Y20,$AJ$7:AJ20,"&lt;&gt;No",$B$7:B20,"&lt;&gt;"))</f>
        <v/>
      </c>
    </row>
    <row r="21">
      <c r="A21" s="16" t="n"/>
      <c r="B21" s="17" t="n"/>
      <c r="C21" s="18" t="n"/>
      <c r="D21" s="18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9" t="n"/>
      <c r="N21" s="19" t="n"/>
      <c r="O21" s="19" t="n"/>
      <c r="P21" s="19" t="n"/>
      <c r="Q21" s="19" t="n"/>
      <c r="R21" s="20" t="n"/>
      <c r="S21" s="19" t="n"/>
      <c r="T21" s="20" t="n"/>
      <c r="U21" s="20" t="n"/>
      <c r="V21" s="20" t="n"/>
      <c r="W21" s="20" t="n"/>
      <c r="X21" s="21">
        <f>IF(T21="","",T21-IF(U21="",0,U21)-IF(V21="",0,V21)-IF(W21="",0,W21))</f>
        <v/>
      </c>
      <c r="Y21" s="22">
        <f>IF(OR(R21="",R21=0,X21=""),"",X21/R21)</f>
        <v/>
      </c>
      <c r="Z21" s="16" t="n"/>
      <c r="AA21" s="16" t="n"/>
      <c r="AB21" s="16" t="n"/>
      <c r="AC21" s="16" t="n"/>
      <c r="AD21" s="16" t="n"/>
      <c r="AE21" s="16" t="n"/>
      <c r="AF21" s="16" t="n"/>
      <c r="AG21" s="16" t="n"/>
      <c r="AH21" s="23" t="n"/>
      <c r="AI21" s="21">
        <f>IF(X21="","",IF(G21="MXN",X21,IF(AH21="","",X21*AH21)))</f>
        <v/>
      </c>
      <c r="AJ21" s="16" t="n"/>
      <c r="AK21" s="24">
        <f>IF(B21="","",CHOOSE(WEEKDAY(B21,2),"Lunes","Martes","Miércoles","Jueves","Viernes","Sábado","Domingo"))</f>
        <v/>
      </c>
      <c r="AL21" s="24">
        <f>IF(C21="","",IF(HOUR(C21)&lt;6,"00-06",IF(HOUR(C21)&lt;10,"06-10",IF(HOUR(C21)&lt;14,"10-14",IF(HOUR(C21)&lt;18,"14-18",IF(HOUR(C21)&lt;22,"18-22","22-24"))))))</f>
        <v/>
      </c>
      <c r="AM21" s="21">
        <f>IF(B21="","",SUMIFS($X$7:X21,$AJ$7:AJ21,"&lt;&gt;No",$B$7:B21,"&lt;&gt;"))</f>
        <v/>
      </c>
      <c r="AN21" s="22">
        <f>IF(B21="","",SUMIFS($Y$7:Y21,$AJ$7:AJ21,"&lt;&gt;No",$B$7:B21,"&lt;&gt;"))</f>
        <v/>
      </c>
    </row>
    <row r="22">
      <c r="A22" s="16" t="n"/>
      <c r="B22" s="17" t="n"/>
      <c r="C22" s="18" t="n"/>
      <c r="D22" s="18" t="n"/>
      <c r="E22" s="16" t="n"/>
      <c r="F22" s="16" t="n"/>
      <c r="G22" s="16" t="n"/>
      <c r="H22" s="16" t="n"/>
      <c r="I22" s="16" t="n"/>
      <c r="J22" s="16" t="n"/>
      <c r="K22" s="16" t="n"/>
      <c r="L22" s="16" t="n"/>
      <c r="M22" s="19" t="n"/>
      <c r="N22" s="19" t="n"/>
      <c r="O22" s="19" t="n"/>
      <c r="P22" s="19" t="n"/>
      <c r="Q22" s="19" t="n"/>
      <c r="R22" s="20" t="n"/>
      <c r="S22" s="19" t="n"/>
      <c r="T22" s="20" t="n"/>
      <c r="U22" s="20" t="n"/>
      <c r="V22" s="20" t="n"/>
      <c r="W22" s="20" t="n"/>
      <c r="X22" s="21">
        <f>IF(T22="","",T22-IF(U22="",0,U22)-IF(V22="",0,V22)-IF(W22="",0,W22))</f>
        <v/>
      </c>
      <c r="Y22" s="22">
        <f>IF(OR(R22="",R22=0,X22=""),"",X22/R22)</f>
        <v/>
      </c>
      <c r="Z22" s="16" t="n"/>
      <c r="AA22" s="16" t="n"/>
      <c r="AB22" s="16" t="n"/>
      <c r="AC22" s="16" t="n"/>
      <c r="AD22" s="16" t="n"/>
      <c r="AE22" s="16" t="n"/>
      <c r="AF22" s="16" t="n"/>
      <c r="AG22" s="16" t="n"/>
      <c r="AH22" s="23" t="n"/>
      <c r="AI22" s="21">
        <f>IF(X22="","",IF(G22="MXN",X22,IF(AH22="","",X22*AH22)))</f>
        <v/>
      </c>
      <c r="AJ22" s="16" t="n"/>
      <c r="AK22" s="24">
        <f>IF(B22="","",CHOOSE(WEEKDAY(B22,2),"Lunes","Martes","Miércoles","Jueves","Viernes","Sábado","Domingo"))</f>
        <v/>
      </c>
      <c r="AL22" s="24">
        <f>IF(C22="","",IF(HOUR(C22)&lt;6,"00-06",IF(HOUR(C22)&lt;10,"06-10",IF(HOUR(C22)&lt;14,"10-14",IF(HOUR(C22)&lt;18,"14-18",IF(HOUR(C22)&lt;22,"18-22","22-24"))))))</f>
        <v/>
      </c>
      <c r="AM22" s="21">
        <f>IF(B22="","",SUMIFS($X$7:X22,$AJ$7:AJ22,"&lt;&gt;No",$B$7:B22,"&lt;&gt;"))</f>
        <v/>
      </c>
      <c r="AN22" s="22">
        <f>IF(B22="","",SUMIFS($Y$7:Y22,$AJ$7:AJ22,"&lt;&gt;No",$B$7:B22,"&lt;&gt;"))</f>
        <v/>
      </c>
    </row>
    <row r="23">
      <c r="A23" s="16" t="n"/>
      <c r="B23" s="17" t="n"/>
      <c r="C23" s="18" t="n"/>
      <c r="D23" s="18" t="n"/>
      <c r="E23" s="16" t="n"/>
      <c r="F23" s="16" t="n"/>
      <c r="G23" s="16" t="n"/>
      <c r="H23" s="16" t="n"/>
      <c r="I23" s="16" t="n"/>
      <c r="J23" s="16" t="n"/>
      <c r="K23" s="16" t="n"/>
      <c r="L23" s="16" t="n"/>
      <c r="M23" s="19" t="n"/>
      <c r="N23" s="19" t="n"/>
      <c r="O23" s="19" t="n"/>
      <c r="P23" s="19" t="n"/>
      <c r="Q23" s="19" t="n"/>
      <c r="R23" s="20" t="n"/>
      <c r="S23" s="19" t="n"/>
      <c r="T23" s="20" t="n"/>
      <c r="U23" s="20" t="n"/>
      <c r="V23" s="20" t="n"/>
      <c r="W23" s="20" t="n"/>
      <c r="X23" s="21">
        <f>IF(T23="","",T23-IF(U23="",0,U23)-IF(V23="",0,V23)-IF(W23="",0,W23))</f>
        <v/>
      </c>
      <c r="Y23" s="22">
        <f>IF(OR(R23="",R23=0,X23=""),"",X23/R23)</f>
        <v/>
      </c>
      <c r="Z23" s="16" t="n"/>
      <c r="AA23" s="16" t="n"/>
      <c r="AB23" s="16" t="n"/>
      <c r="AC23" s="16" t="n"/>
      <c r="AD23" s="16" t="n"/>
      <c r="AE23" s="16" t="n"/>
      <c r="AF23" s="16" t="n"/>
      <c r="AG23" s="16" t="n"/>
      <c r="AH23" s="23" t="n"/>
      <c r="AI23" s="21">
        <f>IF(X23="","",IF(G23="MXN",X23,IF(AH23="","",X23*AH23)))</f>
        <v/>
      </c>
      <c r="AJ23" s="16" t="n"/>
      <c r="AK23" s="24">
        <f>IF(B23="","",CHOOSE(WEEKDAY(B23,2),"Lunes","Martes","Miércoles","Jueves","Viernes","Sábado","Domingo"))</f>
        <v/>
      </c>
      <c r="AL23" s="24">
        <f>IF(C23="","",IF(HOUR(C23)&lt;6,"00-06",IF(HOUR(C23)&lt;10,"06-10",IF(HOUR(C23)&lt;14,"10-14",IF(HOUR(C23)&lt;18,"14-18",IF(HOUR(C23)&lt;22,"18-22","22-24"))))))</f>
        <v/>
      </c>
      <c r="AM23" s="21">
        <f>IF(B23="","",SUMIFS($X$7:X23,$AJ$7:AJ23,"&lt;&gt;No",$B$7:B23,"&lt;&gt;"))</f>
        <v/>
      </c>
      <c r="AN23" s="22">
        <f>IF(B23="","",SUMIFS($Y$7:Y23,$AJ$7:AJ23,"&lt;&gt;No",$B$7:B23,"&lt;&gt;"))</f>
        <v/>
      </c>
    </row>
    <row r="24">
      <c r="A24" s="16" t="n"/>
      <c r="B24" s="17" t="n"/>
      <c r="C24" s="18" t="n"/>
      <c r="D24" s="18" t="n"/>
      <c r="E24" s="16" t="n"/>
      <c r="F24" s="16" t="n"/>
      <c r="G24" s="16" t="n"/>
      <c r="H24" s="16" t="n"/>
      <c r="I24" s="16" t="n"/>
      <c r="J24" s="16" t="n"/>
      <c r="K24" s="16" t="n"/>
      <c r="L24" s="16" t="n"/>
      <c r="M24" s="19" t="n"/>
      <c r="N24" s="19" t="n"/>
      <c r="O24" s="19" t="n"/>
      <c r="P24" s="19" t="n"/>
      <c r="Q24" s="19" t="n"/>
      <c r="R24" s="20" t="n"/>
      <c r="S24" s="19" t="n"/>
      <c r="T24" s="20" t="n"/>
      <c r="U24" s="20" t="n"/>
      <c r="V24" s="20" t="n"/>
      <c r="W24" s="20" t="n"/>
      <c r="X24" s="21">
        <f>IF(T24="","",T24-IF(U24="",0,U24)-IF(V24="",0,V24)-IF(W24="",0,W24))</f>
        <v/>
      </c>
      <c r="Y24" s="22">
        <f>IF(OR(R24="",R24=0,X24=""),"",X24/R24)</f>
        <v/>
      </c>
      <c r="Z24" s="16" t="n"/>
      <c r="AA24" s="16" t="n"/>
      <c r="AB24" s="16" t="n"/>
      <c r="AC24" s="16" t="n"/>
      <c r="AD24" s="16" t="n"/>
      <c r="AE24" s="16" t="n"/>
      <c r="AF24" s="16" t="n"/>
      <c r="AG24" s="16" t="n"/>
      <c r="AH24" s="23" t="n"/>
      <c r="AI24" s="21">
        <f>IF(X24="","",IF(G24="MXN",X24,IF(AH24="","",X24*AH24)))</f>
        <v/>
      </c>
      <c r="AJ24" s="16" t="n"/>
      <c r="AK24" s="24">
        <f>IF(B24="","",CHOOSE(WEEKDAY(B24,2),"Lunes","Martes","Miércoles","Jueves","Viernes","Sábado","Domingo"))</f>
        <v/>
      </c>
      <c r="AL24" s="24">
        <f>IF(C24="","",IF(HOUR(C24)&lt;6,"00-06",IF(HOUR(C24)&lt;10,"06-10",IF(HOUR(C24)&lt;14,"10-14",IF(HOUR(C24)&lt;18,"14-18",IF(HOUR(C24)&lt;22,"18-22","22-24"))))))</f>
        <v/>
      </c>
      <c r="AM24" s="21">
        <f>IF(B24="","",SUMIFS($X$7:X24,$AJ$7:AJ24,"&lt;&gt;No",$B$7:B24,"&lt;&gt;"))</f>
        <v/>
      </c>
      <c r="AN24" s="22">
        <f>IF(B24="","",SUMIFS($Y$7:Y24,$AJ$7:AJ24,"&lt;&gt;No",$B$7:B24,"&lt;&gt;"))</f>
        <v/>
      </c>
    </row>
    <row r="25">
      <c r="A25" s="16" t="n"/>
      <c r="B25" s="17" t="n"/>
      <c r="C25" s="18" t="n"/>
      <c r="D25" s="18" t="n"/>
      <c r="E25" s="16" t="n"/>
      <c r="F25" s="16" t="n"/>
      <c r="G25" s="16" t="n"/>
      <c r="H25" s="16" t="n"/>
      <c r="I25" s="16" t="n"/>
      <c r="J25" s="16" t="n"/>
      <c r="K25" s="16" t="n"/>
      <c r="L25" s="16" t="n"/>
      <c r="M25" s="19" t="n"/>
      <c r="N25" s="19" t="n"/>
      <c r="O25" s="19" t="n"/>
      <c r="P25" s="19" t="n"/>
      <c r="Q25" s="19" t="n"/>
      <c r="R25" s="20" t="n"/>
      <c r="S25" s="19" t="n"/>
      <c r="T25" s="20" t="n"/>
      <c r="U25" s="20" t="n"/>
      <c r="V25" s="20" t="n"/>
      <c r="W25" s="20" t="n"/>
      <c r="X25" s="21">
        <f>IF(T25="","",T25-IF(U25="",0,U25)-IF(V25="",0,V25)-IF(W25="",0,W25))</f>
        <v/>
      </c>
      <c r="Y25" s="22">
        <f>IF(OR(R25="",R25=0,X25=""),"",X25/R25)</f>
        <v/>
      </c>
      <c r="Z25" s="16" t="n"/>
      <c r="AA25" s="16" t="n"/>
      <c r="AB25" s="16" t="n"/>
      <c r="AC25" s="16" t="n"/>
      <c r="AD25" s="16" t="n"/>
      <c r="AE25" s="16" t="n"/>
      <c r="AF25" s="16" t="n"/>
      <c r="AG25" s="16" t="n"/>
      <c r="AH25" s="23" t="n"/>
      <c r="AI25" s="21">
        <f>IF(X25="","",IF(G25="MXN",X25,IF(AH25="","",X25*AH25)))</f>
        <v/>
      </c>
      <c r="AJ25" s="16" t="n"/>
      <c r="AK25" s="24">
        <f>IF(B25="","",CHOOSE(WEEKDAY(B25,2),"Lunes","Martes","Miércoles","Jueves","Viernes","Sábado","Domingo"))</f>
        <v/>
      </c>
      <c r="AL25" s="24">
        <f>IF(C25="","",IF(HOUR(C25)&lt;6,"00-06",IF(HOUR(C25)&lt;10,"06-10",IF(HOUR(C25)&lt;14,"10-14",IF(HOUR(C25)&lt;18,"14-18",IF(HOUR(C25)&lt;22,"18-22","22-24"))))))</f>
        <v/>
      </c>
      <c r="AM25" s="21">
        <f>IF(B25="","",SUMIFS($X$7:X25,$AJ$7:AJ25,"&lt;&gt;No",$B$7:B25,"&lt;&gt;"))</f>
        <v/>
      </c>
      <c r="AN25" s="22">
        <f>IF(B25="","",SUMIFS($Y$7:Y25,$AJ$7:AJ25,"&lt;&gt;No",$B$7:B25,"&lt;&gt;"))</f>
        <v/>
      </c>
    </row>
    <row r="26">
      <c r="A26" s="16" t="n"/>
      <c r="B26" s="17" t="n"/>
      <c r="C26" s="18" t="n"/>
      <c r="D26" s="18" t="n"/>
      <c r="E26" s="16" t="n"/>
      <c r="F26" s="16" t="n"/>
      <c r="G26" s="16" t="n"/>
      <c r="H26" s="16" t="n"/>
      <c r="I26" s="16" t="n"/>
      <c r="J26" s="16" t="n"/>
      <c r="K26" s="16" t="n"/>
      <c r="L26" s="16" t="n"/>
      <c r="M26" s="19" t="n"/>
      <c r="N26" s="19" t="n"/>
      <c r="O26" s="19" t="n"/>
      <c r="P26" s="19" t="n"/>
      <c r="Q26" s="19" t="n"/>
      <c r="R26" s="20" t="n"/>
      <c r="S26" s="19" t="n"/>
      <c r="T26" s="20" t="n"/>
      <c r="U26" s="20" t="n"/>
      <c r="V26" s="20" t="n"/>
      <c r="W26" s="20" t="n"/>
      <c r="X26" s="21">
        <f>IF(T26="","",T26-IF(U26="",0,U26)-IF(V26="",0,V26)-IF(W26="",0,W26))</f>
        <v/>
      </c>
      <c r="Y26" s="22">
        <f>IF(OR(R26="",R26=0,X26=""),"",X26/R26)</f>
        <v/>
      </c>
      <c r="Z26" s="16" t="n"/>
      <c r="AA26" s="16" t="n"/>
      <c r="AB26" s="16" t="n"/>
      <c r="AC26" s="16" t="n"/>
      <c r="AD26" s="16" t="n"/>
      <c r="AE26" s="16" t="n"/>
      <c r="AF26" s="16" t="n"/>
      <c r="AG26" s="16" t="n"/>
      <c r="AH26" s="23" t="n"/>
      <c r="AI26" s="21">
        <f>IF(X26="","",IF(G26="MXN",X26,IF(AH26="","",X26*AH26)))</f>
        <v/>
      </c>
      <c r="AJ26" s="16" t="n"/>
      <c r="AK26" s="24">
        <f>IF(B26="","",CHOOSE(WEEKDAY(B26,2),"Lunes","Martes","Miércoles","Jueves","Viernes","Sábado","Domingo"))</f>
        <v/>
      </c>
      <c r="AL26" s="24">
        <f>IF(C26="","",IF(HOUR(C26)&lt;6,"00-06",IF(HOUR(C26)&lt;10,"06-10",IF(HOUR(C26)&lt;14,"10-14",IF(HOUR(C26)&lt;18,"14-18",IF(HOUR(C26)&lt;22,"18-22","22-24"))))))</f>
        <v/>
      </c>
      <c r="AM26" s="21">
        <f>IF(B26="","",SUMIFS($X$7:X26,$AJ$7:AJ26,"&lt;&gt;No",$B$7:B26,"&lt;&gt;"))</f>
        <v/>
      </c>
      <c r="AN26" s="22">
        <f>IF(B26="","",SUMIFS($Y$7:Y26,$AJ$7:AJ26,"&lt;&gt;No",$B$7:B26,"&lt;&gt;"))</f>
        <v/>
      </c>
    </row>
    <row r="27">
      <c r="A27" s="16" t="n"/>
      <c r="B27" s="17" t="n"/>
      <c r="C27" s="18" t="n"/>
      <c r="D27" s="18" t="n"/>
      <c r="E27" s="16" t="n"/>
      <c r="F27" s="16" t="n"/>
      <c r="G27" s="16" t="n"/>
      <c r="H27" s="16" t="n"/>
      <c r="I27" s="16" t="n"/>
      <c r="J27" s="16" t="n"/>
      <c r="K27" s="16" t="n"/>
      <c r="L27" s="16" t="n"/>
      <c r="M27" s="19" t="n"/>
      <c r="N27" s="19" t="n"/>
      <c r="O27" s="19" t="n"/>
      <c r="P27" s="19" t="n"/>
      <c r="Q27" s="19" t="n"/>
      <c r="R27" s="20" t="n"/>
      <c r="S27" s="19" t="n"/>
      <c r="T27" s="20" t="n"/>
      <c r="U27" s="20" t="n"/>
      <c r="V27" s="20" t="n"/>
      <c r="W27" s="20" t="n"/>
      <c r="X27" s="21">
        <f>IF(T27="","",T27-IF(U27="",0,U27)-IF(V27="",0,V27)-IF(W27="",0,W27))</f>
        <v/>
      </c>
      <c r="Y27" s="22">
        <f>IF(OR(R27="",R27=0,X27=""),"",X27/R27)</f>
        <v/>
      </c>
      <c r="Z27" s="16" t="n"/>
      <c r="AA27" s="16" t="n"/>
      <c r="AB27" s="16" t="n"/>
      <c r="AC27" s="16" t="n"/>
      <c r="AD27" s="16" t="n"/>
      <c r="AE27" s="16" t="n"/>
      <c r="AF27" s="16" t="n"/>
      <c r="AG27" s="16" t="n"/>
      <c r="AH27" s="23" t="n"/>
      <c r="AI27" s="21">
        <f>IF(X27="","",IF(G27="MXN",X27,IF(AH27="","",X27*AH27)))</f>
        <v/>
      </c>
      <c r="AJ27" s="16" t="n"/>
      <c r="AK27" s="24">
        <f>IF(B27="","",CHOOSE(WEEKDAY(B27,2),"Lunes","Martes","Miércoles","Jueves","Viernes","Sábado","Domingo"))</f>
        <v/>
      </c>
      <c r="AL27" s="24">
        <f>IF(C27="","",IF(HOUR(C27)&lt;6,"00-06",IF(HOUR(C27)&lt;10,"06-10",IF(HOUR(C27)&lt;14,"10-14",IF(HOUR(C27)&lt;18,"14-18",IF(HOUR(C27)&lt;22,"18-22","22-24"))))))</f>
        <v/>
      </c>
      <c r="AM27" s="21">
        <f>IF(B27="","",SUMIFS($X$7:X27,$AJ$7:AJ27,"&lt;&gt;No",$B$7:B27,"&lt;&gt;"))</f>
        <v/>
      </c>
      <c r="AN27" s="22">
        <f>IF(B27="","",SUMIFS($Y$7:Y27,$AJ$7:AJ27,"&lt;&gt;No",$B$7:B27,"&lt;&gt;"))</f>
        <v/>
      </c>
    </row>
    <row r="28">
      <c r="A28" s="16" t="n"/>
      <c r="B28" s="17" t="n"/>
      <c r="C28" s="18" t="n"/>
      <c r="D28" s="18" t="n"/>
      <c r="E28" s="16" t="n"/>
      <c r="F28" s="16" t="n"/>
      <c r="G28" s="16" t="n"/>
      <c r="H28" s="16" t="n"/>
      <c r="I28" s="16" t="n"/>
      <c r="J28" s="16" t="n"/>
      <c r="K28" s="16" t="n"/>
      <c r="L28" s="16" t="n"/>
      <c r="M28" s="19" t="n"/>
      <c r="N28" s="19" t="n"/>
      <c r="O28" s="19" t="n"/>
      <c r="P28" s="19" t="n"/>
      <c r="Q28" s="19" t="n"/>
      <c r="R28" s="20" t="n"/>
      <c r="S28" s="19" t="n"/>
      <c r="T28" s="20" t="n"/>
      <c r="U28" s="20" t="n"/>
      <c r="V28" s="20" t="n"/>
      <c r="W28" s="20" t="n"/>
      <c r="X28" s="21">
        <f>IF(T28="","",T28-IF(U28="",0,U28)-IF(V28="",0,V28)-IF(W28="",0,W28))</f>
        <v/>
      </c>
      <c r="Y28" s="22">
        <f>IF(OR(R28="",R28=0,X28=""),"",X28/R28)</f>
        <v/>
      </c>
      <c r="Z28" s="16" t="n"/>
      <c r="AA28" s="16" t="n"/>
      <c r="AB28" s="16" t="n"/>
      <c r="AC28" s="16" t="n"/>
      <c r="AD28" s="16" t="n"/>
      <c r="AE28" s="16" t="n"/>
      <c r="AF28" s="16" t="n"/>
      <c r="AG28" s="16" t="n"/>
      <c r="AH28" s="23" t="n"/>
      <c r="AI28" s="21">
        <f>IF(X28="","",IF(G28="MXN",X28,IF(AH28="","",X28*AH28)))</f>
        <v/>
      </c>
      <c r="AJ28" s="16" t="n"/>
      <c r="AK28" s="24">
        <f>IF(B28="","",CHOOSE(WEEKDAY(B28,2),"Lunes","Martes","Miércoles","Jueves","Viernes","Sábado","Domingo"))</f>
        <v/>
      </c>
      <c r="AL28" s="24">
        <f>IF(C28="","",IF(HOUR(C28)&lt;6,"00-06",IF(HOUR(C28)&lt;10,"06-10",IF(HOUR(C28)&lt;14,"10-14",IF(HOUR(C28)&lt;18,"14-18",IF(HOUR(C28)&lt;22,"18-22","22-24"))))))</f>
        <v/>
      </c>
      <c r="AM28" s="21">
        <f>IF(B28="","",SUMIFS($X$7:X28,$AJ$7:AJ28,"&lt;&gt;No",$B$7:B28,"&lt;&gt;"))</f>
        <v/>
      </c>
      <c r="AN28" s="22">
        <f>IF(B28="","",SUMIFS($Y$7:Y28,$AJ$7:AJ28,"&lt;&gt;No",$B$7:B28,"&lt;&gt;"))</f>
        <v/>
      </c>
    </row>
    <row r="29">
      <c r="A29" s="16" t="n"/>
      <c r="B29" s="17" t="n"/>
      <c r="C29" s="18" t="n"/>
      <c r="D29" s="18" t="n"/>
      <c r="E29" s="16" t="n"/>
      <c r="F29" s="16" t="n"/>
      <c r="G29" s="16" t="n"/>
      <c r="H29" s="16" t="n"/>
      <c r="I29" s="16" t="n"/>
      <c r="J29" s="16" t="n"/>
      <c r="K29" s="16" t="n"/>
      <c r="L29" s="16" t="n"/>
      <c r="M29" s="19" t="n"/>
      <c r="N29" s="19" t="n"/>
      <c r="O29" s="19" t="n"/>
      <c r="P29" s="19" t="n"/>
      <c r="Q29" s="19" t="n"/>
      <c r="R29" s="20" t="n"/>
      <c r="S29" s="19" t="n"/>
      <c r="T29" s="20" t="n"/>
      <c r="U29" s="20" t="n"/>
      <c r="V29" s="20" t="n"/>
      <c r="W29" s="20" t="n"/>
      <c r="X29" s="21">
        <f>IF(T29="","",T29-IF(U29="",0,U29)-IF(V29="",0,V29)-IF(W29="",0,W29))</f>
        <v/>
      </c>
      <c r="Y29" s="22">
        <f>IF(OR(R29="",R29=0,X29=""),"",X29/R29)</f>
        <v/>
      </c>
      <c r="Z29" s="16" t="n"/>
      <c r="AA29" s="16" t="n"/>
      <c r="AB29" s="16" t="n"/>
      <c r="AC29" s="16" t="n"/>
      <c r="AD29" s="16" t="n"/>
      <c r="AE29" s="16" t="n"/>
      <c r="AF29" s="16" t="n"/>
      <c r="AG29" s="16" t="n"/>
      <c r="AH29" s="23" t="n"/>
      <c r="AI29" s="21">
        <f>IF(X29="","",IF(G29="MXN",X29,IF(AH29="","",X29*AH29)))</f>
        <v/>
      </c>
      <c r="AJ29" s="16" t="n"/>
      <c r="AK29" s="24">
        <f>IF(B29="","",CHOOSE(WEEKDAY(B29,2),"Lunes","Martes","Miércoles","Jueves","Viernes","Sábado","Domingo"))</f>
        <v/>
      </c>
      <c r="AL29" s="24">
        <f>IF(C29="","",IF(HOUR(C29)&lt;6,"00-06",IF(HOUR(C29)&lt;10,"06-10",IF(HOUR(C29)&lt;14,"10-14",IF(HOUR(C29)&lt;18,"14-18",IF(HOUR(C29)&lt;22,"18-22","22-24"))))))</f>
        <v/>
      </c>
      <c r="AM29" s="21">
        <f>IF(B29="","",SUMIFS($X$7:X29,$AJ$7:AJ29,"&lt;&gt;No",$B$7:B29,"&lt;&gt;"))</f>
        <v/>
      </c>
      <c r="AN29" s="22">
        <f>IF(B29="","",SUMIFS($Y$7:Y29,$AJ$7:AJ29,"&lt;&gt;No",$B$7:B29,"&lt;&gt;"))</f>
        <v/>
      </c>
    </row>
    <row r="30">
      <c r="A30" s="16" t="n"/>
      <c r="B30" s="17" t="n"/>
      <c r="C30" s="18" t="n"/>
      <c r="D30" s="18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9" t="n"/>
      <c r="N30" s="19" t="n"/>
      <c r="O30" s="19" t="n"/>
      <c r="P30" s="19" t="n"/>
      <c r="Q30" s="19" t="n"/>
      <c r="R30" s="20" t="n"/>
      <c r="S30" s="19" t="n"/>
      <c r="T30" s="20" t="n"/>
      <c r="U30" s="20" t="n"/>
      <c r="V30" s="20" t="n"/>
      <c r="W30" s="20" t="n"/>
      <c r="X30" s="21">
        <f>IF(T30="","",T30-IF(U30="",0,U30)-IF(V30="",0,V30)-IF(W30="",0,W30))</f>
        <v/>
      </c>
      <c r="Y30" s="22">
        <f>IF(OR(R30="",R30=0,X30=""),"",X30/R30)</f>
        <v/>
      </c>
      <c r="Z30" s="16" t="n"/>
      <c r="AA30" s="16" t="n"/>
      <c r="AB30" s="16" t="n"/>
      <c r="AC30" s="16" t="n"/>
      <c r="AD30" s="16" t="n"/>
      <c r="AE30" s="16" t="n"/>
      <c r="AF30" s="16" t="n"/>
      <c r="AG30" s="16" t="n"/>
      <c r="AH30" s="23" t="n"/>
      <c r="AI30" s="21">
        <f>IF(X30="","",IF(G30="MXN",X30,IF(AH30="","",X30*AH30)))</f>
        <v/>
      </c>
      <c r="AJ30" s="16" t="n"/>
      <c r="AK30" s="24">
        <f>IF(B30="","",CHOOSE(WEEKDAY(B30,2),"Lunes","Martes","Miércoles","Jueves","Viernes","Sábado","Domingo"))</f>
        <v/>
      </c>
      <c r="AL30" s="24">
        <f>IF(C30="","",IF(HOUR(C30)&lt;6,"00-06",IF(HOUR(C30)&lt;10,"06-10",IF(HOUR(C30)&lt;14,"10-14",IF(HOUR(C30)&lt;18,"14-18",IF(HOUR(C30)&lt;22,"18-22","22-24"))))))</f>
        <v/>
      </c>
      <c r="AM30" s="21">
        <f>IF(B30="","",SUMIFS($X$7:X30,$AJ$7:AJ30,"&lt;&gt;No",$B$7:B30,"&lt;&gt;"))</f>
        <v/>
      </c>
      <c r="AN30" s="22">
        <f>IF(B30="","",SUMIFS($Y$7:Y30,$AJ$7:AJ30,"&lt;&gt;No",$B$7:B30,"&lt;&gt;"))</f>
        <v/>
      </c>
    </row>
    <row r="31">
      <c r="A31" s="16" t="n"/>
      <c r="B31" s="17" t="n"/>
      <c r="C31" s="18" t="n"/>
      <c r="D31" s="18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9" t="n"/>
      <c r="N31" s="19" t="n"/>
      <c r="O31" s="19" t="n"/>
      <c r="P31" s="19" t="n"/>
      <c r="Q31" s="19" t="n"/>
      <c r="R31" s="20" t="n"/>
      <c r="S31" s="19" t="n"/>
      <c r="T31" s="20" t="n"/>
      <c r="U31" s="20" t="n"/>
      <c r="V31" s="20" t="n"/>
      <c r="W31" s="20" t="n"/>
      <c r="X31" s="21">
        <f>IF(T31="","",T31-IF(U31="",0,U31)-IF(V31="",0,V31)-IF(W31="",0,W31))</f>
        <v/>
      </c>
      <c r="Y31" s="22">
        <f>IF(OR(R31="",R31=0,X31=""),"",X31/R31)</f>
        <v/>
      </c>
      <c r="Z31" s="16" t="n"/>
      <c r="AA31" s="16" t="n"/>
      <c r="AB31" s="16" t="n"/>
      <c r="AC31" s="16" t="n"/>
      <c r="AD31" s="16" t="n"/>
      <c r="AE31" s="16" t="n"/>
      <c r="AF31" s="16" t="n"/>
      <c r="AG31" s="16" t="n"/>
      <c r="AH31" s="23" t="n"/>
      <c r="AI31" s="21">
        <f>IF(X31="","",IF(G31="MXN",X31,IF(AH31="","",X31*AH31)))</f>
        <v/>
      </c>
      <c r="AJ31" s="16" t="n"/>
      <c r="AK31" s="24">
        <f>IF(B31="","",CHOOSE(WEEKDAY(B31,2),"Lunes","Martes","Miércoles","Jueves","Viernes","Sábado","Domingo"))</f>
        <v/>
      </c>
      <c r="AL31" s="24">
        <f>IF(C31="","",IF(HOUR(C31)&lt;6,"00-06",IF(HOUR(C31)&lt;10,"06-10",IF(HOUR(C31)&lt;14,"10-14",IF(HOUR(C31)&lt;18,"14-18",IF(HOUR(C31)&lt;22,"18-22","22-24"))))))</f>
        <v/>
      </c>
      <c r="AM31" s="21">
        <f>IF(B31="","",SUMIFS($X$7:X31,$AJ$7:AJ31,"&lt;&gt;No",$B$7:B31,"&lt;&gt;"))</f>
        <v/>
      </c>
      <c r="AN31" s="22">
        <f>IF(B31="","",SUMIFS($Y$7:Y31,$AJ$7:AJ31,"&lt;&gt;No",$B$7:B31,"&lt;&gt;"))</f>
        <v/>
      </c>
    </row>
    <row r="32">
      <c r="A32" s="16" t="n"/>
      <c r="B32" s="17" t="n"/>
      <c r="C32" s="18" t="n"/>
      <c r="D32" s="18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9" t="n"/>
      <c r="N32" s="19" t="n"/>
      <c r="O32" s="19" t="n"/>
      <c r="P32" s="19" t="n"/>
      <c r="Q32" s="19" t="n"/>
      <c r="R32" s="20" t="n"/>
      <c r="S32" s="19" t="n"/>
      <c r="T32" s="20" t="n"/>
      <c r="U32" s="20" t="n"/>
      <c r="V32" s="20" t="n"/>
      <c r="W32" s="20" t="n"/>
      <c r="X32" s="21">
        <f>IF(T32="","",T32-IF(U32="",0,U32)-IF(V32="",0,V32)-IF(W32="",0,W32))</f>
        <v/>
      </c>
      <c r="Y32" s="22">
        <f>IF(OR(R32="",R32=0,X32=""),"",X32/R32)</f>
        <v/>
      </c>
      <c r="Z32" s="16" t="n"/>
      <c r="AA32" s="16" t="n"/>
      <c r="AB32" s="16" t="n"/>
      <c r="AC32" s="16" t="n"/>
      <c r="AD32" s="16" t="n"/>
      <c r="AE32" s="16" t="n"/>
      <c r="AF32" s="16" t="n"/>
      <c r="AG32" s="16" t="n"/>
      <c r="AH32" s="23" t="n"/>
      <c r="AI32" s="21">
        <f>IF(X32="","",IF(G32="MXN",X32,IF(AH32="","",X32*AH32)))</f>
        <v/>
      </c>
      <c r="AJ32" s="16" t="n"/>
      <c r="AK32" s="24">
        <f>IF(B32="","",CHOOSE(WEEKDAY(B32,2),"Lunes","Martes","Miércoles","Jueves","Viernes","Sábado","Domingo"))</f>
        <v/>
      </c>
      <c r="AL32" s="24">
        <f>IF(C32="","",IF(HOUR(C32)&lt;6,"00-06",IF(HOUR(C32)&lt;10,"06-10",IF(HOUR(C32)&lt;14,"10-14",IF(HOUR(C32)&lt;18,"14-18",IF(HOUR(C32)&lt;22,"18-22","22-24"))))))</f>
        <v/>
      </c>
      <c r="AM32" s="21">
        <f>IF(B32="","",SUMIFS($X$7:X32,$AJ$7:AJ32,"&lt;&gt;No",$B$7:B32,"&lt;&gt;"))</f>
        <v/>
      </c>
      <c r="AN32" s="22">
        <f>IF(B32="","",SUMIFS($Y$7:Y32,$AJ$7:AJ32,"&lt;&gt;No",$B$7:B32,"&lt;&gt;"))</f>
        <v/>
      </c>
    </row>
    <row r="33">
      <c r="A33" s="16" t="n"/>
      <c r="B33" s="17" t="n"/>
      <c r="C33" s="18" t="n"/>
      <c r="D33" s="18" t="n"/>
      <c r="E33" s="16" t="n"/>
      <c r="F33" s="16" t="n"/>
      <c r="G33" s="16" t="n"/>
      <c r="H33" s="16" t="n"/>
      <c r="I33" s="16" t="n"/>
      <c r="J33" s="16" t="n"/>
      <c r="K33" s="16" t="n"/>
      <c r="L33" s="16" t="n"/>
      <c r="M33" s="19" t="n"/>
      <c r="N33" s="19" t="n"/>
      <c r="O33" s="19" t="n"/>
      <c r="P33" s="19" t="n"/>
      <c r="Q33" s="19" t="n"/>
      <c r="R33" s="20" t="n"/>
      <c r="S33" s="19" t="n"/>
      <c r="T33" s="20" t="n"/>
      <c r="U33" s="20" t="n"/>
      <c r="V33" s="20" t="n"/>
      <c r="W33" s="20" t="n"/>
      <c r="X33" s="21">
        <f>IF(T33="","",T33-IF(U33="",0,U33)-IF(V33="",0,V33)-IF(W33="",0,W33))</f>
        <v/>
      </c>
      <c r="Y33" s="22">
        <f>IF(OR(R33="",R33=0,X33=""),"",X33/R33)</f>
        <v/>
      </c>
      <c r="Z33" s="16" t="n"/>
      <c r="AA33" s="16" t="n"/>
      <c r="AB33" s="16" t="n"/>
      <c r="AC33" s="16" t="n"/>
      <c r="AD33" s="16" t="n"/>
      <c r="AE33" s="16" t="n"/>
      <c r="AF33" s="16" t="n"/>
      <c r="AG33" s="16" t="n"/>
      <c r="AH33" s="23" t="n"/>
      <c r="AI33" s="21">
        <f>IF(X33="","",IF(G33="MXN",X33,IF(AH33="","",X33*AH33)))</f>
        <v/>
      </c>
      <c r="AJ33" s="16" t="n"/>
      <c r="AK33" s="24">
        <f>IF(B33="","",CHOOSE(WEEKDAY(B33,2),"Lunes","Martes","Miércoles","Jueves","Viernes","Sábado","Domingo"))</f>
        <v/>
      </c>
      <c r="AL33" s="24">
        <f>IF(C33="","",IF(HOUR(C33)&lt;6,"00-06",IF(HOUR(C33)&lt;10,"06-10",IF(HOUR(C33)&lt;14,"10-14",IF(HOUR(C33)&lt;18,"14-18",IF(HOUR(C33)&lt;22,"18-22","22-24"))))))</f>
        <v/>
      </c>
      <c r="AM33" s="21">
        <f>IF(B33="","",SUMIFS($X$7:X33,$AJ$7:AJ33,"&lt;&gt;No",$B$7:B33,"&lt;&gt;"))</f>
        <v/>
      </c>
      <c r="AN33" s="22">
        <f>IF(B33="","",SUMIFS($Y$7:Y33,$AJ$7:AJ33,"&lt;&gt;No",$B$7:B33,"&lt;&gt;"))</f>
        <v/>
      </c>
    </row>
    <row r="34">
      <c r="A34" s="16" t="n"/>
      <c r="B34" s="17" t="n"/>
      <c r="C34" s="18" t="n"/>
      <c r="D34" s="18" t="n"/>
      <c r="E34" s="16" t="n"/>
      <c r="F34" s="16" t="n"/>
      <c r="G34" s="16" t="n"/>
      <c r="H34" s="16" t="n"/>
      <c r="I34" s="16" t="n"/>
      <c r="J34" s="16" t="n"/>
      <c r="K34" s="16" t="n"/>
      <c r="L34" s="16" t="n"/>
      <c r="M34" s="19" t="n"/>
      <c r="N34" s="19" t="n"/>
      <c r="O34" s="19" t="n"/>
      <c r="P34" s="19" t="n"/>
      <c r="Q34" s="19" t="n"/>
      <c r="R34" s="20" t="n"/>
      <c r="S34" s="19" t="n"/>
      <c r="T34" s="20" t="n"/>
      <c r="U34" s="20" t="n"/>
      <c r="V34" s="20" t="n"/>
      <c r="W34" s="20" t="n"/>
      <c r="X34" s="21">
        <f>IF(T34="","",T34-IF(U34="",0,U34)-IF(V34="",0,V34)-IF(W34="",0,W34))</f>
        <v/>
      </c>
      <c r="Y34" s="22">
        <f>IF(OR(R34="",R34=0,X34=""),"",X34/R34)</f>
        <v/>
      </c>
      <c r="Z34" s="16" t="n"/>
      <c r="AA34" s="16" t="n"/>
      <c r="AB34" s="16" t="n"/>
      <c r="AC34" s="16" t="n"/>
      <c r="AD34" s="16" t="n"/>
      <c r="AE34" s="16" t="n"/>
      <c r="AF34" s="16" t="n"/>
      <c r="AG34" s="16" t="n"/>
      <c r="AH34" s="23" t="n"/>
      <c r="AI34" s="21">
        <f>IF(X34="","",IF(G34="MXN",X34,IF(AH34="","",X34*AH34)))</f>
        <v/>
      </c>
      <c r="AJ34" s="16" t="n"/>
      <c r="AK34" s="24">
        <f>IF(B34="","",CHOOSE(WEEKDAY(B34,2),"Lunes","Martes","Miércoles","Jueves","Viernes","Sábado","Domingo"))</f>
        <v/>
      </c>
      <c r="AL34" s="24">
        <f>IF(C34="","",IF(HOUR(C34)&lt;6,"00-06",IF(HOUR(C34)&lt;10,"06-10",IF(HOUR(C34)&lt;14,"10-14",IF(HOUR(C34)&lt;18,"14-18",IF(HOUR(C34)&lt;22,"18-22","22-24"))))))</f>
        <v/>
      </c>
      <c r="AM34" s="21">
        <f>IF(B34="","",SUMIFS($X$7:X34,$AJ$7:AJ34,"&lt;&gt;No",$B$7:B34,"&lt;&gt;"))</f>
        <v/>
      </c>
      <c r="AN34" s="22">
        <f>IF(B34="","",SUMIFS($Y$7:Y34,$AJ$7:AJ34,"&lt;&gt;No",$B$7:B34,"&lt;&gt;"))</f>
        <v/>
      </c>
    </row>
    <row r="35">
      <c r="A35" s="16" t="n"/>
      <c r="B35" s="17" t="n"/>
      <c r="C35" s="18" t="n"/>
      <c r="D35" s="18" t="n"/>
      <c r="E35" s="16" t="n"/>
      <c r="F35" s="16" t="n"/>
      <c r="G35" s="16" t="n"/>
      <c r="H35" s="16" t="n"/>
      <c r="I35" s="16" t="n"/>
      <c r="J35" s="16" t="n"/>
      <c r="K35" s="16" t="n"/>
      <c r="L35" s="16" t="n"/>
      <c r="M35" s="19" t="n"/>
      <c r="N35" s="19" t="n"/>
      <c r="O35" s="19" t="n"/>
      <c r="P35" s="19" t="n"/>
      <c r="Q35" s="19" t="n"/>
      <c r="R35" s="20" t="n"/>
      <c r="S35" s="19" t="n"/>
      <c r="T35" s="20" t="n"/>
      <c r="U35" s="20" t="n"/>
      <c r="V35" s="20" t="n"/>
      <c r="W35" s="20" t="n"/>
      <c r="X35" s="21">
        <f>IF(T35="","",T35-IF(U35="",0,U35)-IF(V35="",0,V35)-IF(W35="",0,W35))</f>
        <v/>
      </c>
      <c r="Y35" s="22">
        <f>IF(OR(R35="",R35=0,X35=""),"",X35/R35)</f>
        <v/>
      </c>
      <c r="Z35" s="16" t="n"/>
      <c r="AA35" s="16" t="n"/>
      <c r="AB35" s="16" t="n"/>
      <c r="AC35" s="16" t="n"/>
      <c r="AD35" s="16" t="n"/>
      <c r="AE35" s="16" t="n"/>
      <c r="AF35" s="16" t="n"/>
      <c r="AG35" s="16" t="n"/>
      <c r="AH35" s="23" t="n"/>
      <c r="AI35" s="21">
        <f>IF(X35="","",IF(G35="MXN",X35,IF(AH35="","",X35*AH35)))</f>
        <v/>
      </c>
      <c r="AJ35" s="16" t="n"/>
      <c r="AK35" s="24">
        <f>IF(B35="","",CHOOSE(WEEKDAY(B35,2),"Lunes","Martes","Miércoles","Jueves","Viernes","Sábado","Domingo"))</f>
        <v/>
      </c>
      <c r="AL35" s="24">
        <f>IF(C35="","",IF(HOUR(C35)&lt;6,"00-06",IF(HOUR(C35)&lt;10,"06-10",IF(HOUR(C35)&lt;14,"10-14",IF(HOUR(C35)&lt;18,"14-18",IF(HOUR(C35)&lt;22,"18-22","22-24"))))))</f>
        <v/>
      </c>
      <c r="AM35" s="21">
        <f>IF(B35="","",SUMIFS($X$7:X35,$AJ$7:AJ35,"&lt;&gt;No",$B$7:B35,"&lt;&gt;"))</f>
        <v/>
      </c>
      <c r="AN35" s="22">
        <f>IF(B35="","",SUMIFS($Y$7:Y35,$AJ$7:AJ35,"&lt;&gt;No",$B$7:B35,"&lt;&gt;"))</f>
        <v/>
      </c>
    </row>
    <row r="36">
      <c r="A36" s="16" t="n"/>
      <c r="B36" s="17" t="n"/>
      <c r="C36" s="18" t="n"/>
      <c r="D36" s="18" t="n"/>
      <c r="E36" s="16" t="n"/>
      <c r="F36" s="16" t="n"/>
      <c r="G36" s="16" t="n"/>
      <c r="H36" s="16" t="n"/>
      <c r="I36" s="16" t="n"/>
      <c r="J36" s="16" t="n"/>
      <c r="K36" s="16" t="n"/>
      <c r="L36" s="16" t="n"/>
      <c r="M36" s="19" t="n"/>
      <c r="N36" s="19" t="n"/>
      <c r="O36" s="19" t="n"/>
      <c r="P36" s="19" t="n"/>
      <c r="Q36" s="19" t="n"/>
      <c r="R36" s="20" t="n"/>
      <c r="S36" s="19" t="n"/>
      <c r="T36" s="20" t="n"/>
      <c r="U36" s="20" t="n"/>
      <c r="V36" s="20" t="n"/>
      <c r="W36" s="20" t="n"/>
      <c r="X36" s="21">
        <f>IF(T36="","",T36-IF(U36="",0,U36)-IF(V36="",0,V36)-IF(W36="",0,W36))</f>
        <v/>
      </c>
      <c r="Y36" s="22">
        <f>IF(OR(R36="",R36=0,X36=""),"",X36/R36)</f>
        <v/>
      </c>
      <c r="Z36" s="16" t="n"/>
      <c r="AA36" s="16" t="n"/>
      <c r="AB36" s="16" t="n"/>
      <c r="AC36" s="16" t="n"/>
      <c r="AD36" s="16" t="n"/>
      <c r="AE36" s="16" t="n"/>
      <c r="AF36" s="16" t="n"/>
      <c r="AG36" s="16" t="n"/>
      <c r="AH36" s="23" t="n"/>
      <c r="AI36" s="21">
        <f>IF(X36="","",IF(G36="MXN",X36,IF(AH36="","",X36*AH36)))</f>
        <v/>
      </c>
      <c r="AJ36" s="16" t="n"/>
      <c r="AK36" s="24">
        <f>IF(B36="","",CHOOSE(WEEKDAY(B36,2),"Lunes","Martes","Miércoles","Jueves","Viernes","Sábado","Domingo"))</f>
        <v/>
      </c>
      <c r="AL36" s="24">
        <f>IF(C36="","",IF(HOUR(C36)&lt;6,"00-06",IF(HOUR(C36)&lt;10,"06-10",IF(HOUR(C36)&lt;14,"10-14",IF(HOUR(C36)&lt;18,"14-18",IF(HOUR(C36)&lt;22,"18-22","22-24"))))))</f>
        <v/>
      </c>
      <c r="AM36" s="21">
        <f>IF(B36="","",SUMIFS($X$7:X36,$AJ$7:AJ36,"&lt;&gt;No",$B$7:B36,"&lt;&gt;"))</f>
        <v/>
      </c>
      <c r="AN36" s="22">
        <f>IF(B36="","",SUMIFS($Y$7:Y36,$AJ$7:AJ36,"&lt;&gt;No",$B$7:B36,"&lt;&gt;"))</f>
        <v/>
      </c>
    </row>
    <row r="37">
      <c r="A37" s="16" t="n"/>
      <c r="B37" s="17" t="n"/>
      <c r="C37" s="18" t="n"/>
      <c r="D37" s="18" t="n"/>
      <c r="E37" s="16" t="n"/>
      <c r="F37" s="16" t="n"/>
      <c r="G37" s="16" t="n"/>
      <c r="H37" s="16" t="n"/>
      <c r="I37" s="16" t="n"/>
      <c r="J37" s="16" t="n"/>
      <c r="K37" s="16" t="n"/>
      <c r="L37" s="16" t="n"/>
      <c r="M37" s="19" t="n"/>
      <c r="N37" s="19" t="n"/>
      <c r="O37" s="19" t="n"/>
      <c r="P37" s="19" t="n"/>
      <c r="Q37" s="19" t="n"/>
      <c r="R37" s="20" t="n"/>
      <c r="S37" s="19" t="n"/>
      <c r="T37" s="20" t="n"/>
      <c r="U37" s="20" t="n"/>
      <c r="V37" s="20" t="n"/>
      <c r="W37" s="20" t="n"/>
      <c r="X37" s="21">
        <f>IF(T37="","",T37-IF(U37="",0,U37)-IF(V37="",0,V37)-IF(W37="",0,W37))</f>
        <v/>
      </c>
      <c r="Y37" s="22">
        <f>IF(OR(R37="",R37=0,X37=""),"",X37/R37)</f>
        <v/>
      </c>
      <c r="Z37" s="16" t="n"/>
      <c r="AA37" s="16" t="n"/>
      <c r="AB37" s="16" t="n"/>
      <c r="AC37" s="16" t="n"/>
      <c r="AD37" s="16" t="n"/>
      <c r="AE37" s="16" t="n"/>
      <c r="AF37" s="16" t="n"/>
      <c r="AG37" s="16" t="n"/>
      <c r="AH37" s="23" t="n"/>
      <c r="AI37" s="21">
        <f>IF(X37="","",IF(G37="MXN",X37,IF(AH37="","",X37*AH37)))</f>
        <v/>
      </c>
      <c r="AJ37" s="16" t="n"/>
      <c r="AK37" s="24">
        <f>IF(B37="","",CHOOSE(WEEKDAY(B37,2),"Lunes","Martes","Miércoles","Jueves","Viernes","Sábado","Domingo"))</f>
        <v/>
      </c>
      <c r="AL37" s="24">
        <f>IF(C37="","",IF(HOUR(C37)&lt;6,"00-06",IF(HOUR(C37)&lt;10,"06-10",IF(HOUR(C37)&lt;14,"10-14",IF(HOUR(C37)&lt;18,"14-18",IF(HOUR(C37)&lt;22,"18-22","22-24"))))))</f>
        <v/>
      </c>
      <c r="AM37" s="21">
        <f>IF(B37="","",SUMIFS($X$7:X37,$AJ$7:AJ37,"&lt;&gt;No",$B$7:B37,"&lt;&gt;"))</f>
        <v/>
      </c>
      <c r="AN37" s="22">
        <f>IF(B37="","",SUMIFS($Y$7:Y37,$AJ$7:AJ37,"&lt;&gt;No",$B$7:B37,"&lt;&gt;"))</f>
        <v/>
      </c>
    </row>
    <row r="38">
      <c r="A38" s="16" t="n"/>
      <c r="B38" s="17" t="n"/>
      <c r="C38" s="18" t="n"/>
      <c r="D38" s="18" t="n"/>
      <c r="E38" s="16" t="n"/>
      <c r="F38" s="16" t="n"/>
      <c r="G38" s="16" t="n"/>
      <c r="H38" s="16" t="n"/>
      <c r="I38" s="16" t="n"/>
      <c r="J38" s="16" t="n"/>
      <c r="K38" s="16" t="n"/>
      <c r="L38" s="16" t="n"/>
      <c r="M38" s="19" t="n"/>
      <c r="N38" s="19" t="n"/>
      <c r="O38" s="19" t="n"/>
      <c r="P38" s="19" t="n"/>
      <c r="Q38" s="19" t="n"/>
      <c r="R38" s="20" t="n"/>
      <c r="S38" s="19" t="n"/>
      <c r="T38" s="20" t="n"/>
      <c r="U38" s="20" t="n"/>
      <c r="V38" s="20" t="n"/>
      <c r="W38" s="20" t="n"/>
      <c r="X38" s="21">
        <f>IF(T38="","",T38-IF(U38="",0,U38)-IF(V38="",0,V38)-IF(W38="",0,W38))</f>
        <v/>
      </c>
      <c r="Y38" s="22">
        <f>IF(OR(R38="",R38=0,X38=""),"",X38/R38)</f>
        <v/>
      </c>
      <c r="Z38" s="16" t="n"/>
      <c r="AA38" s="16" t="n"/>
      <c r="AB38" s="16" t="n"/>
      <c r="AC38" s="16" t="n"/>
      <c r="AD38" s="16" t="n"/>
      <c r="AE38" s="16" t="n"/>
      <c r="AF38" s="16" t="n"/>
      <c r="AG38" s="16" t="n"/>
      <c r="AH38" s="23" t="n"/>
      <c r="AI38" s="21">
        <f>IF(X38="","",IF(G38="MXN",X38,IF(AH38="","",X38*AH38)))</f>
        <v/>
      </c>
      <c r="AJ38" s="16" t="n"/>
      <c r="AK38" s="24">
        <f>IF(B38="","",CHOOSE(WEEKDAY(B38,2),"Lunes","Martes","Miércoles","Jueves","Viernes","Sábado","Domingo"))</f>
        <v/>
      </c>
      <c r="AL38" s="24">
        <f>IF(C38="","",IF(HOUR(C38)&lt;6,"00-06",IF(HOUR(C38)&lt;10,"06-10",IF(HOUR(C38)&lt;14,"10-14",IF(HOUR(C38)&lt;18,"14-18",IF(HOUR(C38)&lt;22,"18-22","22-24"))))))</f>
        <v/>
      </c>
      <c r="AM38" s="21">
        <f>IF(B38="","",SUMIFS($X$7:X38,$AJ$7:AJ38,"&lt;&gt;No",$B$7:B38,"&lt;&gt;"))</f>
        <v/>
      </c>
      <c r="AN38" s="22">
        <f>IF(B38="","",SUMIFS($Y$7:Y38,$AJ$7:AJ38,"&lt;&gt;No",$B$7:B38,"&lt;&gt;"))</f>
        <v/>
      </c>
    </row>
    <row r="39">
      <c r="A39" s="16" t="n"/>
      <c r="B39" s="17" t="n"/>
      <c r="C39" s="18" t="n"/>
      <c r="D39" s="18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9" t="n"/>
      <c r="N39" s="19" t="n"/>
      <c r="O39" s="19" t="n"/>
      <c r="P39" s="19" t="n"/>
      <c r="Q39" s="19" t="n"/>
      <c r="R39" s="20" t="n"/>
      <c r="S39" s="19" t="n"/>
      <c r="T39" s="20" t="n"/>
      <c r="U39" s="20" t="n"/>
      <c r="V39" s="20" t="n"/>
      <c r="W39" s="20" t="n"/>
      <c r="X39" s="21">
        <f>IF(T39="","",T39-IF(U39="",0,U39)-IF(V39="",0,V39)-IF(W39="",0,W39))</f>
        <v/>
      </c>
      <c r="Y39" s="22">
        <f>IF(OR(R39="",R39=0,X39=""),"",X39/R39)</f>
        <v/>
      </c>
      <c r="Z39" s="16" t="n"/>
      <c r="AA39" s="16" t="n"/>
      <c r="AB39" s="16" t="n"/>
      <c r="AC39" s="16" t="n"/>
      <c r="AD39" s="16" t="n"/>
      <c r="AE39" s="16" t="n"/>
      <c r="AF39" s="16" t="n"/>
      <c r="AG39" s="16" t="n"/>
      <c r="AH39" s="23" t="n"/>
      <c r="AI39" s="21">
        <f>IF(X39="","",IF(G39="MXN",X39,IF(AH39="","",X39*AH39)))</f>
        <v/>
      </c>
      <c r="AJ39" s="16" t="n"/>
      <c r="AK39" s="24">
        <f>IF(B39="","",CHOOSE(WEEKDAY(B39,2),"Lunes","Martes","Miércoles","Jueves","Viernes","Sábado","Domingo"))</f>
        <v/>
      </c>
      <c r="AL39" s="24">
        <f>IF(C39="","",IF(HOUR(C39)&lt;6,"00-06",IF(HOUR(C39)&lt;10,"06-10",IF(HOUR(C39)&lt;14,"10-14",IF(HOUR(C39)&lt;18,"14-18",IF(HOUR(C39)&lt;22,"18-22","22-24"))))))</f>
        <v/>
      </c>
      <c r="AM39" s="21">
        <f>IF(B39="","",SUMIFS($X$7:X39,$AJ$7:AJ39,"&lt;&gt;No",$B$7:B39,"&lt;&gt;"))</f>
        <v/>
      </c>
      <c r="AN39" s="22">
        <f>IF(B39="","",SUMIFS($Y$7:Y39,$AJ$7:AJ39,"&lt;&gt;No",$B$7:B39,"&lt;&gt;"))</f>
        <v/>
      </c>
    </row>
    <row r="40">
      <c r="A40" s="16" t="n"/>
      <c r="B40" s="17" t="n"/>
      <c r="C40" s="18" t="n"/>
      <c r="D40" s="18" t="n"/>
      <c r="E40" s="16" t="n"/>
      <c r="F40" s="16" t="n"/>
      <c r="G40" s="16" t="n"/>
      <c r="H40" s="16" t="n"/>
      <c r="I40" s="16" t="n"/>
      <c r="J40" s="16" t="n"/>
      <c r="K40" s="16" t="n"/>
      <c r="L40" s="16" t="n"/>
      <c r="M40" s="19" t="n"/>
      <c r="N40" s="19" t="n"/>
      <c r="O40" s="19" t="n"/>
      <c r="P40" s="19" t="n"/>
      <c r="Q40" s="19" t="n"/>
      <c r="R40" s="20" t="n"/>
      <c r="S40" s="19" t="n"/>
      <c r="T40" s="20" t="n"/>
      <c r="U40" s="20" t="n"/>
      <c r="V40" s="20" t="n"/>
      <c r="W40" s="20" t="n"/>
      <c r="X40" s="21">
        <f>IF(T40="","",T40-IF(U40="",0,U40)-IF(V40="",0,V40)-IF(W40="",0,W40))</f>
        <v/>
      </c>
      <c r="Y40" s="22">
        <f>IF(OR(R40="",R40=0,X40=""),"",X40/R40)</f>
        <v/>
      </c>
      <c r="Z40" s="16" t="n"/>
      <c r="AA40" s="16" t="n"/>
      <c r="AB40" s="16" t="n"/>
      <c r="AC40" s="16" t="n"/>
      <c r="AD40" s="16" t="n"/>
      <c r="AE40" s="16" t="n"/>
      <c r="AF40" s="16" t="n"/>
      <c r="AG40" s="16" t="n"/>
      <c r="AH40" s="23" t="n"/>
      <c r="AI40" s="21">
        <f>IF(X40="","",IF(G40="MXN",X40,IF(AH40="","",X40*AH40)))</f>
        <v/>
      </c>
      <c r="AJ40" s="16" t="n"/>
      <c r="AK40" s="24">
        <f>IF(B40="","",CHOOSE(WEEKDAY(B40,2),"Lunes","Martes","Miércoles","Jueves","Viernes","Sábado","Domingo"))</f>
        <v/>
      </c>
      <c r="AL40" s="24">
        <f>IF(C40="","",IF(HOUR(C40)&lt;6,"00-06",IF(HOUR(C40)&lt;10,"06-10",IF(HOUR(C40)&lt;14,"10-14",IF(HOUR(C40)&lt;18,"14-18",IF(HOUR(C40)&lt;22,"18-22","22-24"))))))</f>
        <v/>
      </c>
      <c r="AM40" s="21">
        <f>IF(B40="","",SUMIFS($X$7:X40,$AJ$7:AJ40,"&lt;&gt;No",$B$7:B40,"&lt;&gt;"))</f>
        <v/>
      </c>
      <c r="AN40" s="22">
        <f>IF(B40="","",SUMIFS($Y$7:Y40,$AJ$7:AJ40,"&lt;&gt;No",$B$7:B40,"&lt;&gt;"))</f>
        <v/>
      </c>
    </row>
    <row r="41">
      <c r="A41" s="16" t="n"/>
      <c r="B41" s="17" t="n"/>
      <c r="C41" s="18" t="n"/>
      <c r="D41" s="18" t="n"/>
      <c r="E41" s="16" t="n"/>
      <c r="F41" s="16" t="n"/>
      <c r="G41" s="16" t="n"/>
      <c r="H41" s="16" t="n"/>
      <c r="I41" s="16" t="n"/>
      <c r="J41" s="16" t="n"/>
      <c r="K41" s="16" t="n"/>
      <c r="L41" s="16" t="n"/>
      <c r="M41" s="19" t="n"/>
      <c r="N41" s="19" t="n"/>
      <c r="O41" s="19" t="n"/>
      <c r="P41" s="19" t="n"/>
      <c r="Q41" s="19" t="n"/>
      <c r="R41" s="20" t="n"/>
      <c r="S41" s="19" t="n"/>
      <c r="T41" s="20" t="n"/>
      <c r="U41" s="20" t="n"/>
      <c r="V41" s="20" t="n"/>
      <c r="W41" s="20" t="n"/>
      <c r="X41" s="21">
        <f>IF(T41="","",T41-IF(U41="",0,U41)-IF(V41="",0,V41)-IF(W41="",0,W41))</f>
        <v/>
      </c>
      <c r="Y41" s="22">
        <f>IF(OR(R41="",R41=0,X41=""),"",X41/R41)</f>
        <v/>
      </c>
      <c r="Z41" s="16" t="n"/>
      <c r="AA41" s="16" t="n"/>
      <c r="AB41" s="16" t="n"/>
      <c r="AC41" s="16" t="n"/>
      <c r="AD41" s="16" t="n"/>
      <c r="AE41" s="16" t="n"/>
      <c r="AF41" s="16" t="n"/>
      <c r="AG41" s="16" t="n"/>
      <c r="AH41" s="23" t="n"/>
      <c r="AI41" s="21">
        <f>IF(X41="","",IF(G41="MXN",X41,IF(AH41="","",X41*AH41)))</f>
        <v/>
      </c>
      <c r="AJ41" s="16" t="n"/>
      <c r="AK41" s="24">
        <f>IF(B41="","",CHOOSE(WEEKDAY(B41,2),"Lunes","Martes","Miércoles","Jueves","Viernes","Sábado","Domingo"))</f>
        <v/>
      </c>
      <c r="AL41" s="24">
        <f>IF(C41="","",IF(HOUR(C41)&lt;6,"00-06",IF(HOUR(C41)&lt;10,"06-10",IF(HOUR(C41)&lt;14,"10-14",IF(HOUR(C41)&lt;18,"14-18",IF(HOUR(C41)&lt;22,"18-22","22-24"))))))</f>
        <v/>
      </c>
      <c r="AM41" s="21">
        <f>IF(B41="","",SUMIFS($X$7:X41,$AJ$7:AJ41,"&lt;&gt;No",$B$7:B41,"&lt;&gt;"))</f>
        <v/>
      </c>
      <c r="AN41" s="22">
        <f>IF(B41="","",SUMIFS($Y$7:Y41,$AJ$7:AJ41,"&lt;&gt;No",$B$7:B41,"&lt;&gt;"))</f>
        <v/>
      </c>
    </row>
    <row r="42">
      <c r="A42" s="16" t="n"/>
      <c r="B42" s="17" t="n"/>
      <c r="C42" s="18" t="n"/>
      <c r="D42" s="18" t="n"/>
      <c r="E42" s="16" t="n"/>
      <c r="F42" s="16" t="n"/>
      <c r="G42" s="16" t="n"/>
      <c r="H42" s="16" t="n"/>
      <c r="I42" s="16" t="n"/>
      <c r="J42" s="16" t="n"/>
      <c r="K42" s="16" t="n"/>
      <c r="L42" s="16" t="n"/>
      <c r="M42" s="19" t="n"/>
      <c r="N42" s="19" t="n"/>
      <c r="O42" s="19" t="n"/>
      <c r="P42" s="19" t="n"/>
      <c r="Q42" s="19" t="n"/>
      <c r="R42" s="20" t="n"/>
      <c r="S42" s="19" t="n"/>
      <c r="T42" s="20" t="n"/>
      <c r="U42" s="20" t="n"/>
      <c r="V42" s="20" t="n"/>
      <c r="W42" s="20" t="n"/>
      <c r="X42" s="21">
        <f>IF(T42="","",T42-IF(U42="",0,U42)-IF(V42="",0,V42)-IF(W42="",0,W42))</f>
        <v/>
      </c>
      <c r="Y42" s="22">
        <f>IF(OR(R42="",R42=0,X42=""),"",X42/R42)</f>
        <v/>
      </c>
      <c r="Z42" s="16" t="n"/>
      <c r="AA42" s="16" t="n"/>
      <c r="AB42" s="16" t="n"/>
      <c r="AC42" s="16" t="n"/>
      <c r="AD42" s="16" t="n"/>
      <c r="AE42" s="16" t="n"/>
      <c r="AF42" s="16" t="n"/>
      <c r="AG42" s="16" t="n"/>
      <c r="AH42" s="23" t="n"/>
      <c r="AI42" s="21">
        <f>IF(X42="","",IF(G42="MXN",X42,IF(AH42="","",X42*AH42)))</f>
        <v/>
      </c>
      <c r="AJ42" s="16" t="n"/>
      <c r="AK42" s="24">
        <f>IF(B42="","",CHOOSE(WEEKDAY(B42,2),"Lunes","Martes","Miércoles","Jueves","Viernes","Sábado","Domingo"))</f>
        <v/>
      </c>
      <c r="AL42" s="24">
        <f>IF(C42="","",IF(HOUR(C42)&lt;6,"00-06",IF(HOUR(C42)&lt;10,"06-10",IF(HOUR(C42)&lt;14,"10-14",IF(HOUR(C42)&lt;18,"14-18",IF(HOUR(C42)&lt;22,"18-22","22-24"))))))</f>
        <v/>
      </c>
      <c r="AM42" s="21">
        <f>IF(B42="","",SUMIFS($X$7:X42,$AJ$7:AJ42,"&lt;&gt;No",$B$7:B42,"&lt;&gt;"))</f>
        <v/>
      </c>
      <c r="AN42" s="22">
        <f>IF(B42="","",SUMIFS($Y$7:Y42,$AJ$7:AJ42,"&lt;&gt;No",$B$7:B42,"&lt;&gt;"))</f>
        <v/>
      </c>
    </row>
    <row r="43">
      <c r="A43" s="16" t="n"/>
      <c r="B43" s="17" t="n"/>
      <c r="C43" s="18" t="n"/>
      <c r="D43" s="18" t="n"/>
      <c r="E43" s="16" t="n"/>
      <c r="F43" s="16" t="n"/>
      <c r="G43" s="16" t="n"/>
      <c r="H43" s="16" t="n"/>
      <c r="I43" s="16" t="n"/>
      <c r="J43" s="16" t="n"/>
      <c r="K43" s="16" t="n"/>
      <c r="L43" s="16" t="n"/>
      <c r="M43" s="19" t="n"/>
      <c r="N43" s="19" t="n"/>
      <c r="O43" s="19" t="n"/>
      <c r="P43" s="19" t="n"/>
      <c r="Q43" s="19" t="n"/>
      <c r="R43" s="20" t="n"/>
      <c r="S43" s="19" t="n"/>
      <c r="T43" s="20" t="n"/>
      <c r="U43" s="20" t="n"/>
      <c r="V43" s="20" t="n"/>
      <c r="W43" s="20" t="n"/>
      <c r="X43" s="21">
        <f>IF(T43="","",T43-IF(U43="",0,U43)-IF(V43="",0,V43)-IF(W43="",0,W43))</f>
        <v/>
      </c>
      <c r="Y43" s="22">
        <f>IF(OR(R43="",R43=0,X43=""),"",X43/R43)</f>
        <v/>
      </c>
      <c r="Z43" s="16" t="n"/>
      <c r="AA43" s="16" t="n"/>
      <c r="AB43" s="16" t="n"/>
      <c r="AC43" s="16" t="n"/>
      <c r="AD43" s="16" t="n"/>
      <c r="AE43" s="16" t="n"/>
      <c r="AF43" s="16" t="n"/>
      <c r="AG43" s="16" t="n"/>
      <c r="AH43" s="23" t="n"/>
      <c r="AI43" s="21">
        <f>IF(X43="","",IF(G43="MXN",X43,IF(AH43="","",X43*AH43)))</f>
        <v/>
      </c>
      <c r="AJ43" s="16" t="n"/>
      <c r="AK43" s="24">
        <f>IF(B43="","",CHOOSE(WEEKDAY(B43,2),"Lunes","Martes","Miércoles","Jueves","Viernes","Sábado","Domingo"))</f>
        <v/>
      </c>
      <c r="AL43" s="24">
        <f>IF(C43="","",IF(HOUR(C43)&lt;6,"00-06",IF(HOUR(C43)&lt;10,"06-10",IF(HOUR(C43)&lt;14,"10-14",IF(HOUR(C43)&lt;18,"14-18",IF(HOUR(C43)&lt;22,"18-22","22-24"))))))</f>
        <v/>
      </c>
      <c r="AM43" s="21">
        <f>IF(B43="","",SUMIFS($X$7:X43,$AJ$7:AJ43,"&lt;&gt;No",$B$7:B43,"&lt;&gt;"))</f>
        <v/>
      </c>
      <c r="AN43" s="22">
        <f>IF(B43="","",SUMIFS($Y$7:Y43,$AJ$7:AJ43,"&lt;&gt;No",$B$7:B43,"&lt;&gt;"))</f>
        <v/>
      </c>
    </row>
    <row r="44">
      <c r="A44" s="16" t="n"/>
      <c r="B44" s="17" t="n"/>
      <c r="C44" s="18" t="n"/>
      <c r="D44" s="18" t="n"/>
      <c r="E44" s="16" t="n"/>
      <c r="F44" s="16" t="n"/>
      <c r="G44" s="16" t="n"/>
      <c r="H44" s="16" t="n"/>
      <c r="I44" s="16" t="n"/>
      <c r="J44" s="16" t="n"/>
      <c r="K44" s="16" t="n"/>
      <c r="L44" s="16" t="n"/>
      <c r="M44" s="19" t="n"/>
      <c r="N44" s="19" t="n"/>
      <c r="O44" s="19" t="n"/>
      <c r="P44" s="19" t="n"/>
      <c r="Q44" s="19" t="n"/>
      <c r="R44" s="20" t="n"/>
      <c r="S44" s="19" t="n"/>
      <c r="T44" s="20" t="n"/>
      <c r="U44" s="20" t="n"/>
      <c r="V44" s="20" t="n"/>
      <c r="W44" s="20" t="n"/>
      <c r="X44" s="21">
        <f>IF(T44="","",T44-IF(U44="",0,U44)-IF(V44="",0,V44)-IF(W44="",0,W44))</f>
        <v/>
      </c>
      <c r="Y44" s="22">
        <f>IF(OR(R44="",R44=0,X44=""),"",X44/R44)</f>
        <v/>
      </c>
      <c r="Z44" s="16" t="n"/>
      <c r="AA44" s="16" t="n"/>
      <c r="AB44" s="16" t="n"/>
      <c r="AC44" s="16" t="n"/>
      <c r="AD44" s="16" t="n"/>
      <c r="AE44" s="16" t="n"/>
      <c r="AF44" s="16" t="n"/>
      <c r="AG44" s="16" t="n"/>
      <c r="AH44" s="23" t="n"/>
      <c r="AI44" s="21">
        <f>IF(X44="","",IF(G44="MXN",X44,IF(AH44="","",X44*AH44)))</f>
        <v/>
      </c>
      <c r="AJ44" s="16" t="n"/>
      <c r="AK44" s="24">
        <f>IF(B44="","",CHOOSE(WEEKDAY(B44,2),"Lunes","Martes","Miércoles","Jueves","Viernes","Sábado","Domingo"))</f>
        <v/>
      </c>
      <c r="AL44" s="24">
        <f>IF(C44="","",IF(HOUR(C44)&lt;6,"00-06",IF(HOUR(C44)&lt;10,"06-10",IF(HOUR(C44)&lt;14,"10-14",IF(HOUR(C44)&lt;18,"14-18",IF(HOUR(C44)&lt;22,"18-22","22-24"))))))</f>
        <v/>
      </c>
      <c r="AM44" s="21">
        <f>IF(B44="","",SUMIFS($X$7:X44,$AJ$7:AJ44,"&lt;&gt;No",$B$7:B44,"&lt;&gt;"))</f>
        <v/>
      </c>
      <c r="AN44" s="22">
        <f>IF(B44="","",SUMIFS($Y$7:Y44,$AJ$7:AJ44,"&lt;&gt;No",$B$7:B44,"&lt;&gt;"))</f>
        <v/>
      </c>
    </row>
    <row r="45">
      <c r="A45" s="16" t="n"/>
      <c r="B45" s="17" t="n"/>
      <c r="C45" s="18" t="n"/>
      <c r="D45" s="18" t="n"/>
      <c r="E45" s="16" t="n"/>
      <c r="F45" s="16" t="n"/>
      <c r="G45" s="16" t="n"/>
      <c r="H45" s="16" t="n"/>
      <c r="I45" s="16" t="n"/>
      <c r="J45" s="16" t="n"/>
      <c r="K45" s="16" t="n"/>
      <c r="L45" s="16" t="n"/>
      <c r="M45" s="19" t="n"/>
      <c r="N45" s="19" t="n"/>
      <c r="O45" s="19" t="n"/>
      <c r="P45" s="19" t="n"/>
      <c r="Q45" s="19" t="n"/>
      <c r="R45" s="20" t="n"/>
      <c r="S45" s="19" t="n"/>
      <c r="T45" s="20" t="n"/>
      <c r="U45" s="20" t="n"/>
      <c r="V45" s="20" t="n"/>
      <c r="W45" s="20" t="n"/>
      <c r="X45" s="21">
        <f>IF(T45="","",T45-IF(U45="",0,U45)-IF(V45="",0,V45)-IF(W45="",0,W45))</f>
        <v/>
      </c>
      <c r="Y45" s="22">
        <f>IF(OR(R45="",R45=0,X45=""),"",X45/R45)</f>
        <v/>
      </c>
      <c r="Z45" s="16" t="n"/>
      <c r="AA45" s="16" t="n"/>
      <c r="AB45" s="16" t="n"/>
      <c r="AC45" s="16" t="n"/>
      <c r="AD45" s="16" t="n"/>
      <c r="AE45" s="16" t="n"/>
      <c r="AF45" s="16" t="n"/>
      <c r="AG45" s="16" t="n"/>
      <c r="AH45" s="23" t="n"/>
      <c r="AI45" s="21">
        <f>IF(X45="","",IF(G45="MXN",X45,IF(AH45="","",X45*AH45)))</f>
        <v/>
      </c>
      <c r="AJ45" s="16" t="n"/>
      <c r="AK45" s="24">
        <f>IF(B45="","",CHOOSE(WEEKDAY(B45,2),"Lunes","Martes","Miércoles","Jueves","Viernes","Sábado","Domingo"))</f>
        <v/>
      </c>
      <c r="AL45" s="24">
        <f>IF(C45="","",IF(HOUR(C45)&lt;6,"00-06",IF(HOUR(C45)&lt;10,"06-10",IF(HOUR(C45)&lt;14,"10-14",IF(HOUR(C45)&lt;18,"14-18",IF(HOUR(C45)&lt;22,"18-22","22-24"))))))</f>
        <v/>
      </c>
      <c r="AM45" s="21">
        <f>IF(B45="","",SUMIFS($X$7:X45,$AJ$7:AJ45,"&lt;&gt;No",$B$7:B45,"&lt;&gt;"))</f>
        <v/>
      </c>
      <c r="AN45" s="22">
        <f>IF(B45="","",SUMIFS($Y$7:Y45,$AJ$7:AJ45,"&lt;&gt;No",$B$7:B45,"&lt;&gt;"))</f>
        <v/>
      </c>
    </row>
    <row r="46">
      <c r="A46" s="16" t="n"/>
      <c r="B46" s="17" t="n"/>
      <c r="C46" s="18" t="n"/>
      <c r="D46" s="18" t="n"/>
      <c r="E46" s="16" t="n"/>
      <c r="F46" s="16" t="n"/>
      <c r="G46" s="16" t="n"/>
      <c r="H46" s="16" t="n"/>
      <c r="I46" s="16" t="n"/>
      <c r="J46" s="16" t="n"/>
      <c r="K46" s="16" t="n"/>
      <c r="L46" s="16" t="n"/>
      <c r="M46" s="19" t="n"/>
      <c r="N46" s="19" t="n"/>
      <c r="O46" s="19" t="n"/>
      <c r="P46" s="19" t="n"/>
      <c r="Q46" s="19" t="n"/>
      <c r="R46" s="20" t="n"/>
      <c r="S46" s="19" t="n"/>
      <c r="T46" s="20" t="n"/>
      <c r="U46" s="20" t="n"/>
      <c r="V46" s="20" t="n"/>
      <c r="W46" s="20" t="n"/>
      <c r="X46" s="21">
        <f>IF(T46="","",T46-IF(U46="",0,U46)-IF(V46="",0,V46)-IF(W46="",0,W46))</f>
        <v/>
      </c>
      <c r="Y46" s="22">
        <f>IF(OR(R46="",R46=0,X46=""),"",X46/R46)</f>
        <v/>
      </c>
      <c r="Z46" s="16" t="n"/>
      <c r="AA46" s="16" t="n"/>
      <c r="AB46" s="16" t="n"/>
      <c r="AC46" s="16" t="n"/>
      <c r="AD46" s="16" t="n"/>
      <c r="AE46" s="16" t="n"/>
      <c r="AF46" s="16" t="n"/>
      <c r="AG46" s="16" t="n"/>
      <c r="AH46" s="23" t="n"/>
      <c r="AI46" s="21">
        <f>IF(X46="","",IF(G46="MXN",X46,IF(AH46="","",X46*AH46)))</f>
        <v/>
      </c>
      <c r="AJ46" s="16" t="n"/>
      <c r="AK46" s="24">
        <f>IF(B46="","",CHOOSE(WEEKDAY(B46,2),"Lunes","Martes","Miércoles","Jueves","Viernes","Sábado","Domingo"))</f>
        <v/>
      </c>
      <c r="AL46" s="24">
        <f>IF(C46="","",IF(HOUR(C46)&lt;6,"00-06",IF(HOUR(C46)&lt;10,"06-10",IF(HOUR(C46)&lt;14,"10-14",IF(HOUR(C46)&lt;18,"14-18",IF(HOUR(C46)&lt;22,"18-22","22-24"))))))</f>
        <v/>
      </c>
      <c r="AM46" s="21">
        <f>IF(B46="","",SUMIFS($X$7:X46,$AJ$7:AJ46,"&lt;&gt;No",$B$7:B46,"&lt;&gt;"))</f>
        <v/>
      </c>
      <c r="AN46" s="22">
        <f>IF(B46="","",SUMIFS($Y$7:Y46,$AJ$7:AJ46,"&lt;&gt;No",$B$7:B46,"&lt;&gt;"))</f>
        <v/>
      </c>
    </row>
    <row r="47">
      <c r="A47" s="16" t="n"/>
      <c r="B47" s="17" t="n"/>
      <c r="C47" s="18" t="n"/>
      <c r="D47" s="18" t="n"/>
      <c r="E47" s="16" t="n"/>
      <c r="F47" s="16" t="n"/>
      <c r="G47" s="16" t="n"/>
      <c r="H47" s="16" t="n"/>
      <c r="I47" s="16" t="n"/>
      <c r="J47" s="16" t="n"/>
      <c r="K47" s="16" t="n"/>
      <c r="L47" s="16" t="n"/>
      <c r="M47" s="19" t="n"/>
      <c r="N47" s="19" t="n"/>
      <c r="O47" s="19" t="n"/>
      <c r="P47" s="19" t="n"/>
      <c r="Q47" s="19" t="n"/>
      <c r="R47" s="20" t="n"/>
      <c r="S47" s="19" t="n"/>
      <c r="T47" s="20" t="n"/>
      <c r="U47" s="20" t="n"/>
      <c r="V47" s="20" t="n"/>
      <c r="W47" s="20" t="n"/>
      <c r="X47" s="21">
        <f>IF(T47="","",T47-IF(U47="",0,U47)-IF(V47="",0,V47)-IF(W47="",0,W47))</f>
        <v/>
      </c>
      <c r="Y47" s="22">
        <f>IF(OR(R47="",R47=0,X47=""),"",X47/R47)</f>
        <v/>
      </c>
      <c r="Z47" s="16" t="n"/>
      <c r="AA47" s="16" t="n"/>
      <c r="AB47" s="16" t="n"/>
      <c r="AC47" s="16" t="n"/>
      <c r="AD47" s="16" t="n"/>
      <c r="AE47" s="16" t="n"/>
      <c r="AF47" s="16" t="n"/>
      <c r="AG47" s="16" t="n"/>
      <c r="AH47" s="23" t="n"/>
      <c r="AI47" s="21">
        <f>IF(X47="","",IF(G47="MXN",X47,IF(AH47="","",X47*AH47)))</f>
        <v/>
      </c>
      <c r="AJ47" s="16" t="n"/>
      <c r="AK47" s="24">
        <f>IF(B47="","",CHOOSE(WEEKDAY(B47,2),"Lunes","Martes","Miércoles","Jueves","Viernes","Sábado","Domingo"))</f>
        <v/>
      </c>
      <c r="AL47" s="24">
        <f>IF(C47="","",IF(HOUR(C47)&lt;6,"00-06",IF(HOUR(C47)&lt;10,"06-10",IF(HOUR(C47)&lt;14,"10-14",IF(HOUR(C47)&lt;18,"14-18",IF(HOUR(C47)&lt;22,"18-22","22-24"))))))</f>
        <v/>
      </c>
      <c r="AM47" s="21">
        <f>IF(B47="","",SUMIFS($X$7:X47,$AJ$7:AJ47,"&lt;&gt;No",$B$7:B47,"&lt;&gt;"))</f>
        <v/>
      </c>
      <c r="AN47" s="22">
        <f>IF(B47="","",SUMIFS($Y$7:Y47,$AJ$7:AJ47,"&lt;&gt;No",$B$7:B47,"&lt;&gt;"))</f>
        <v/>
      </c>
    </row>
    <row r="48">
      <c r="A48" s="16" t="n"/>
      <c r="B48" s="17" t="n"/>
      <c r="C48" s="18" t="n"/>
      <c r="D48" s="18" t="n"/>
      <c r="E48" s="16" t="n"/>
      <c r="F48" s="16" t="n"/>
      <c r="G48" s="16" t="n"/>
      <c r="H48" s="16" t="n"/>
      <c r="I48" s="16" t="n"/>
      <c r="J48" s="16" t="n"/>
      <c r="K48" s="16" t="n"/>
      <c r="L48" s="16" t="n"/>
      <c r="M48" s="19" t="n"/>
      <c r="N48" s="19" t="n"/>
      <c r="O48" s="19" t="n"/>
      <c r="P48" s="19" t="n"/>
      <c r="Q48" s="19" t="n"/>
      <c r="R48" s="20" t="n"/>
      <c r="S48" s="19" t="n"/>
      <c r="T48" s="20" t="n"/>
      <c r="U48" s="20" t="n"/>
      <c r="V48" s="20" t="n"/>
      <c r="W48" s="20" t="n"/>
      <c r="X48" s="21">
        <f>IF(T48="","",T48-IF(U48="",0,U48)-IF(V48="",0,V48)-IF(W48="",0,W48))</f>
        <v/>
      </c>
      <c r="Y48" s="22">
        <f>IF(OR(R48="",R48=0,X48=""),"",X48/R48)</f>
        <v/>
      </c>
      <c r="Z48" s="16" t="n"/>
      <c r="AA48" s="16" t="n"/>
      <c r="AB48" s="16" t="n"/>
      <c r="AC48" s="16" t="n"/>
      <c r="AD48" s="16" t="n"/>
      <c r="AE48" s="16" t="n"/>
      <c r="AF48" s="16" t="n"/>
      <c r="AG48" s="16" t="n"/>
      <c r="AH48" s="23" t="n"/>
      <c r="AI48" s="21">
        <f>IF(X48="","",IF(G48="MXN",X48,IF(AH48="","",X48*AH48)))</f>
        <v/>
      </c>
      <c r="AJ48" s="16" t="n"/>
      <c r="AK48" s="24">
        <f>IF(B48="","",CHOOSE(WEEKDAY(B48,2),"Lunes","Martes","Miércoles","Jueves","Viernes","Sábado","Domingo"))</f>
        <v/>
      </c>
      <c r="AL48" s="24">
        <f>IF(C48="","",IF(HOUR(C48)&lt;6,"00-06",IF(HOUR(C48)&lt;10,"06-10",IF(HOUR(C48)&lt;14,"10-14",IF(HOUR(C48)&lt;18,"14-18",IF(HOUR(C48)&lt;22,"18-22","22-24"))))))</f>
        <v/>
      </c>
      <c r="AM48" s="21">
        <f>IF(B48="","",SUMIFS($X$7:X48,$AJ$7:AJ48,"&lt;&gt;No",$B$7:B48,"&lt;&gt;"))</f>
        <v/>
      </c>
      <c r="AN48" s="22">
        <f>IF(B48="","",SUMIFS($Y$7:Y48,$AJ$7:AJ48,"&lt;&gt;No",$B$7:B48,"&lt;&gt;"))</f>
        <v/>
      </c>
    </row>
    <row r="49">
      <c r="A49" s="16" t="n"/>
      <c r="B49" s="17" t="n"/>
      <c r="C49" s="18" t="n"/>
      <c r="D49" s="18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9" t="n"/>
      <c r="N49" s="19" t="n"/>
      <c r="O49" s="19" t="n"/>
      <c r="P49" s="19" t="n"/>
      <c r="Q49" s="19" t="n"/>
      <c r="R49" s="20" t="n"/>
      <c r="S49" s="19" t="n"/>
      <c r="T49" s="20" t="n"/>
      <c r="U49" s="20" t="n"/>
      <c r="V49" s="20" t="n"/>
      <c r="W49" s="20" t="n"/>
      <c r="X49" s="21">
        <f>IF(T49="","",T49-IF(U49="",0,U49)-IF(V49="",0,V49)-IF(W49="",0,W49))</f>
        <v/>
      </c>
      <c r="Y49" s="22">
        <f>IF(OR(R49="",R49=0,X49=""),"",X49/R49)</f>
        <v/>
      </c>
      <c r="Z49" s="16" t="n"/>
      <c r="AA49" s="16" t="n"/>
      <c r="AB49" s="16" t="n"/>
      <c r="AC49" s="16" t="n"/>
      <c r="AD49" s="16" t="n"/>
      <c r="AE49" s="16" t="n"/>
      <c r="AF49" s="16" t="n"/>
      <c r="AG49" s="16" t="n"/>
      <c r="AH49" s="23" t="n"/>
      <c r="AI49" s="21">
        <f>IF(X49="","",IF(G49="MXN",X49,IF(AH49="","",X49*AH49)))</f>
        <v/>
      </c>
      <c r="AJ49" s="16" t="n"/>
      <c r="AK49" s="24">
        <f>IF(B49="","",CHOOSE(WEEKDAY(B49,2),"Lunes","Martes","Miércoles","Jueves","Viernes","Sábado","Domingo"))</f>
        <v/>
      </c>
      <c r="AL49" s="24">
        <f>IF(C49="","",IF(HOUR(C49)&lt;6,"00-06",IF(HOUR(C49)&lt;10,"06-10",IF(HOUR(C49)&lt;14,"10-14",IF(HOUR(C49)&lt;18,"14-18",IF(HOUR(C49)&lt;22,"18-22","22-24"))))))</f>
        <v/>
      </c>
      <c r="AM49" s="21">
        <f>IF(B49="","",SUMIFS($X$7:X49,$AJ$7:AJ49,"&lt;&gt;No",$B$7:B49,"&lt;&gt;"))</f>
        <v/>
      </c>
      <c r="AN49" s="22">
        <f>IF(B49="","",SUMIFS($Y$7:Y49,$AJ$7:AJ49,"&lt;&gt;No",$B$7:B49,"&lt;&gt;"))</f>
        <v/>
      </c>
    </row>
    <row r="50">
      <c r="A50" s="16" t="n"/>
      <c r="B50" s="17" t="n"/>
      <c r="C50" s="18" t="n"/>
      <c r="D50" s="18" t="n"/>
      <c r="E50" s="16" t="n"/>
      <c r="F50" s="16" t="n"/>
      <c r="G50" s="16" t="n"/>
      <c r="H50" s="16" t="n"/>
      <c r="I50" s="16" t="n"/>
      <c r="J50" s="16" t="n"/>
      <c r="K50" s="16" t="n"/>
      <c r="L50" s="16" t="n"/>
      <c r="M50" s="19" t="n"/>
      <c r="N50" s="19" t="n"/>
      <c r="O50" s="19" t="n"/>
      <c r="P50" s="19" t="n"/>
      <c r="Q50" s="19" t="n"/>
      <c r="R50" s="20" t="n"/>
      <c r="S50" s="19" t="n"/>
      <c r="T50" s="20" t="n"/>
      <c r="U50" s="20" t="n"/>
      <c r="V50" s="20" t="n"/>
      <c r="W50" s="20" t="n"/>
      <c r="X50" s="21">
        <f>IF(T50="","",T50-IF(U50="",0,U50)-IF(V50="",0,V50)-IF(W50="",0,W50))</f>
        <v/>
      </c>
      <c r="Y50" s="22">
        <f>IF(OR(R50="",R50=0,X50=""),"",X50/R50)</f>
        <v/>
      </c>
      <c r="Z50" s="16" t="n"/>
      <c r="AA50" s="16" t="n"/>
      <c r="AB50" s="16" t="n"/>
      <c r="AC50" s="16" t="n"/>
      <c r="AD50" s="16" t="n"/>
      <c r="AE50" s="16" t="n"/>
      <c r="AF50" s="16" t="n"/>
      <c r="AG50" s="16" t="n"/>
      <c r="AH50" s="23" t="n"/>
      <c r="AI50" s="21">
        <f>IF(X50="","",IF(G50="MXN",X50,IF(AH50="","",X50*AH50)))</f>
        <v/>
      </c>
      <c r="AJ50" s="16" t="n"/>
      <c r="AK50" s="24">
        <f>IF(B50="","",CHOOSE(WEEKDAY(B50,2),"Lunes","Martes","Miércoles","Jueves","Viernes","Sábado","Domingo"))</f>
        <v/>
      </c>
      <c r="AL50" s="24">
        <f>IF(C50="","",IF(HOUR(C50)&lt;6,"00-06",IF(HOUR(C50)&lt;10,"06-10",IF(HOUR(C50)&lt;14,"10-14",IF(HOUR(C50)&lt;18,"14-18",IF(HOUR(C50)&lt;22,"18-22","22-24"))))))</f>
        <v/>
      </c>
      <c r="AM50" s="21">
        <f>IF(B50="","",SUMIFS($X$7:X50,$AJ$7:AJ50,"&lt;&gt;No",$B$7:B50,"&lt;&gt;"))</f>
        <v/>
      </c>
      <c r="AN50" s="22">
        <f>IF(B50="","",SUMIFS($Y$7:Y50,$AJ$7:AJ50,"&lt;&gt;No",$B$7:B50,"&lt;&gt;"))</f>
        <v/>
      </c>
    </row>
    <row r="51">
      <c r="A51" s="16" t="n"/>
      <c r="B51" s="17" t="n"/>
      <c r="C51" s="18" t="n"/>
      <c r="D51" s="18" t="n"/>
      <c r="E51" s="16" t="n"/>
      <c r="F51" s="16" t="n"/>
      <c r="G51" s="16" t="n"/>
      <c r="H51" s="16" t="n"/>
      <c r="I51" s="16" t="n"/>
      <c r="J51" s="16" t="n"/>
      <c r="K51" s="16" t="n"/>
      <c r="L51" s="16" t="n"/>
      <c r="M51" s="19" t="n"/>
      <c r="N51" s="19" t="n"/>
      <c r="O51" s="19" t="n"/>
      <c r="P51" s="19" t="n"/>
      <c r="Q51" s="19" t="n"/>
      <c r="R51" s="20" t="n"/>
      <c r="S51" s="19" t="n"/>
      <c r="T51" s="20" t="n"/>
      <c r="U51" s="20" t="n"/>
      <c r="V51" s="20" t="n"/>
      <c r="W51" s="20" t="n"/>
      <c r="X51" s="21">
        <f>IF(T51="","",T51-IF(U51="",0,U51)-IF(V51="",0,V51)-IF(W51="",0,W51))</f>
        <v/>
      </c>
      <c r="Y51" s="22">
        <f>IF(OR(R51="",R51=0,X51=""),"",X51/R51)</f>
        <v/>
      </c>
      <c r="Z51" s="16" t="n"/>
      <c r="AA51" s="16" t="n"/>
      <c r="AB51" s="16" t="n"/>
      <c r="AC51" s="16" t="n"/>
      <c r="AD51" s="16" t="n"/>
      <c r="AE51" s="16" t="n"/>
      <c r="AF51" s="16" t="n"/>
      <c r="AG51" s="16" t="n"/>
      <c r="AH51" s="23" t="n"/>
      <c r="AI51" s="21">
        <f>IF(X51="","",IF(G51="MXN",X51,IF(AH51="","",X51*AH51)))</f>
        <v/>
      </c>
      <c r="AJ51" s="16" t="n"/>
      <c r="AK51" s="24">
        <f>IF(B51="","",CHOOSE(WEEKDAY(B51,2),"Lunes","Martes","Miércoles","Jueves","Viernes","Sábado","Domingo"))</f>
        <v/>
      </c>
      <c r="AL51" s="24">
        <f>IF(C51="","",IF(HOUR(C51)&lt;6,"00-06",IF(HOUR(C51)&lt;10,"06-10",IF(HOUR(C51)&lt;14,"10-14",IF(HOUR(C51)&lt;18,"14-18",IF(HOUR(C51)&lt;22,"18-22","22-24"))))))</f>
        <v/>
      </c>
      <c r="AM51" s="21">
        <f>IF(B51="","",SUMIFS($X$7:X51,$AJ$7:AJ51,"&lt;&gt;No",$B$7:B51,"&lt;&gt;"))</f>
        <v/>
      </c>
      <c r="AN51" s="22">
        <f>IF(B51="","",SUMIFS($Y$7:Y51,$AJ$7:AJ51,"&lt;&gt;No",$B$7:B51,"&lt;&gt;"))</f>
        <v/>
      </c>
    </row>
    <row r="52">
      <c r="A52" s="16" t="n"/>
      <c r="B52" s="17" t="n"/>
      <c r="C52" s="18" t="n"/>
      <c r="D52" s="18" t="n"/>
      <c r="E52" s="16" t="n"/>
      <c r="F52" s="16" t="n"/>
      <c r="G52" s="16" t="n"/>
      <c r="H52" s="16" t="n"/>
      <c r="I52" s="16" t="n"/>
      <c r="J52" s="16" t="n"/>
      <c r="K52" s="16" t="n"/>
      <c r="L52" s="16" t="n"/>
      <c r="M52" s="19" t="n"/>
      <c r="N52" s="19" t="n"/>
      <c r="O52" s="19" t="n"/>
      <c r="P52" s="19" t="n"/>
      <c r="Q52" s="19" t="n"/>
      <c r="R52" s="20" t="n"/>
      <c r="S52" s="19" t="n"/>
      <c r="T52" s="20" t="n"/>
      <c r="U52" s="20" t="n"/>
      <c r="V52" s="20" t="n"/>
      <c r="W52" s="20" t="n"/>
      <c r="X52" s="21">
        <f>IF(T52="","",T52-IF(U52="",0,U52)-IF(V52="",0,V52)-IF(W52="",0,W52))</f>
        <v/>
      </c>
      <c r="Y52" s="22">
        <f>IF(OR(R52="",R52=0,X52=""),"",X52/R52)</f>
        <v/>
      </c>
      <c r="Z52" s="16" t="n"/>
      <c r="AA52" s="16" t="n"/>
      <c r="AB52" s="16" t="n"/>
      <c r="AC52" s="16" t="n"/>
      <c r="AD52" s="16" t="n"/>
      <c r="AE52" s="16" t="n"/>
      <c r="AF52" s="16" t="n"/>
      <c r="AG52" s="16" t="n"/>
      <c r="AH52" s="23" t="n"/>
      <c r="AI52" s="21">
        <f>IF(X52="","",IF(G52="MXN",X52,IF(AH52="","",X52*AH52)))</f>
        <v/>
      </c>
      <c r="AJ52" s="16" t="n"/>
      <c r="AK52" s="24">
        <f>IF(B52="","",CHOOSE(WEEKDAY(B52,2),"Lunes","Martes","Miércoles","Jueves","Viernes","Sábado","Domingo"))</f>
        <v/>
      </c>
      <c r="AL52" s="24">
        <f>IF(C52="","",IF(HOUR(C52)&lt;6,"00-06",IF(HOUR(C52)&lt;10,"06-10",IF(HOUR(C52)&lt;14,"10-14",IF(HOUR(C52)&lt;18,"14-18",IF(HOUR(C52)&lt;22,"18-22","22-24"))))))</f>
        <v/>
      </c>
      <c r="AM52" s="21">
        <f>IF(B52="","",SUMIFS($X$7:X52,$AJ$7:AJ52,"&lt;&gt;No",$B$7:B52,"&lt;&gt;"))</f>
        <v/>
      </c>
      <c r="AN52" s="22">
        <f>IF(B52="","",SUMIFS($Y$7:Y52,$AJ$7:AJ52,"&lt;&gt;No",$B$7:B52,"&lt;&gt;"))</f>
        <v/>
      </c>
    </row>
    <row r="53">
      <c r="A53" s="16" t="n"/>
      <c r="B53" s="17" t="n"/>
      <c r="C53" s="18" t="n"/>
      <c r="D53" s="18" t="n"/>
      <c r="E53" s="16" t="n"/>
      <c r="F53" s="16" t="n"/>
      <c r="G53" s="16" t="n"/>
      <c r="H53" s="16" t="n"/>
      <c r="I53" s="16" t="n"/>
      <c r="J53" s="16" t="n"/>
      <c r="K53" s="16" t="n"/>
      <c r="L53" s="16" t="n"/>
      <c r="M53" s="19" t="n"/>
      <c r="N53" s="19" t="n"/>
      <c r="O53" s="19" t="n"/>
      <c r="P53" s="19" t="n"/>
      <c r="Q53" s="19" t="n"/>
      <c r="R53" s="20" t="n"/>
      <c r="S53" s="19" t="n"/>
      <c r="T53" s="20" t="n"/>
      <c r="U53" s="20" t="n"/>
      <c r="V53" s="20" t="n"/>
      <c r="W53" s="20" t="n"/>
      <c r="X53" s="21">
        <f>IF(T53="","",T53-IF(U53="",0,U53)-IF(V53="",0,V53)-IF(W53="",0,W53))</f>
        <v/>
      </c>
      <c r="Y53" s="22">
        <f>IF(OR(R53="",R53=0,X53=""),"",X53/R53)</f>
        <v/>
      </c>
      <c r="Z53" s="16" t="n"/>
      <c r="AA53" s="16" t="n"/>
      <c r="AB53" s="16" t="n"/>
      <c r="AC53" s="16" t="n"/>
      <c r="AD53" s="16" t="n"/>
      <c r="AE53" s="16" t="n"/>
      <c r="AF53" s="16" t="n"/>
      <c r="AG53" s="16" t="n"/>
      <c r="AH53" s="23" t="n"/>
      <c r="AI53" s="21">
        <f>IF(X53="","",IF(G53="MXN",X53,IF(AH53="","",X53*AH53)))</f>
        <v/>
      </c>
      <c r="AJ53" s="16" t="n"/>
      <c r="AK53" s="24">
        <f>IF(B53="","",CHOOSE(WEEKDAY(B53,2),"Lunes","Martes","Miércoles","Jueves","Viernes","Sábado","Domingo"))</f>
        <v/>
      </c>
      <c r="AL53" s="24">
        <f>IF(C53="","",IF(HOUR(C53)&lt;6,"00-06",IF(HOUR(C53)&lt;10,"06-10",IF(HOUR(C53)&lt;14,"10-14",IF(HOUR(C53)&lt;18,"14-18",IF(HOUR(C53)&lt;22,"18-22","22-24"))))))</f>
        <v/>
      </c>
      <c r="AM53" s="21">
        <f>IF(B53="","",SUMIFS($X$7:X53,$AJ$7:AJ53,"&lt;&gt;No",$B$7:B53,"&lt;&gt;"))</f>
        <v/>
      </c>
      <c r="AN53" s="22">
        <f>IF(B53="","",SUMIFS($Y$7:Y53,$AJ$7:AJ53,"&lt;&gt;No",$B$7:B53,"&lt;&gt;"))</f>
        <v/>
      </c>
    </row>
    <row r="54">
      <c r="A54" s="16" t="n"/>
      <c r="B54" s="17" t="n"/>
      <c r="C54" s="18" t="n"/>
      <c r="D54" s="18" t="n"/>
      <c r="E54" s="16" t="n"/>
      <c r="F54" s="16" t="n"/>
      <c r="G54" s="16" t="n"/>
      <c r="H54" s="16" t="n"/>
      <c r="I54" s="16" t="n"/>
      <c r="J54" s="16" t="n"/>
      <c r="K54" s="16" t="n"/>
      <c r="L54" s="16" t="n"/>
      <c r="M54" s="19" t="n"/>
      <c r="N54" s="19" t="n"/>
      <c r="O54" s="19" t="n"/>
      <c r="P54" s="19" t="n"/>
      <c r="Q54" s="19" t="n"/>
      <c r="R54" s="20" t="n"/>
      <c r="S54" s="19" t="n"/>
      <c r="T54" s="20" t="n"/>
      <c r="U54" s="20" t="n"/>
      <c r="V54" s="20" t="n"/>
      <c r="W54" s="20" t="n"/>
      <c r="X54" s="21">
        <f>IF(T54="","",T54-IF(U54="",0,U54)-IF(V54="",0,V54)-IF(W54="",0,W54))</f>
        <v/>
      </c>
      <c r="Y54" s="22">
        <f>IF(OR(R54="",R54=0,X54=""),"",X54/R54)</f>
        <v/>
      </c>
      <c r="Z54" s="16" t="n"/>
      <c r="AA54" s="16" t="n"/>
      <c r="AB54" s="16" t="n"/>
      <c r="AC54" s="16" t="n"/>
      <c r="AD54" s="16" t="n"/>
      <c r="AE54" s="16" t="n"/>
      <c r="AF54" s="16" t="n"/>
      <c r="AG54" s="16" t="n"/>
      <c r="AH54" s="23" t="n"/>
      <c r="AI54" s="21">
        <f>IF(X54="","",IF(G54="MXN",X54,IF(AH54="","",X54*AH54)))</f>
        <v/>
      </c>
      <c r="AJ54" s="16" t="n"/>
      <c r="AK54" s="24">
        <f>IF(B54="","",CHOOSE(WEEKDAY(B54,2),"Lunes","Martes","Miércoles","Jueves","Viernes","Sábado","Domingo"))</f>
        <v/>
      </c>
      <c r="AL54" s="24">
        <f>IF(C54="","",IF(HOUR(C54)&lt;6,"00-06",IF(HOUR(C54)&lt;10,"06-10",IF(HOUR(C54)&lt;14,"10-14",IF(HOUR(C54)&lt;18,"14-18",IF(HOUR(C54)&lt;22,"18-22","22-24"))))))</f>
        <v/>
      </c>
      <c r="AM54" s="21">
        <f>IF(B54="","",SUMIFS($X$7:X54,$AJ$7:AJ54,"&lt;&gt;No",$B$7:B54,"&lt;&gt;"))</f>
        <v/>
      </c>
      <c r="AN54" s="22">
        <f>IF(B54="","",SUMIFS($Y$7:Y54,$AJ$7:AJ54,"&lt;&gt;No",$B$7:B54,"&lt;&gt;"))</f>
        <v/>
      </c>
    </row>
    <row r="55">
      <c r="A55" s="16" t="n"/>
      <c r="B55" s="17" t="n"/>
      <c r="C55" s="18" t="n"/>
      <c r="D55" s="18" t="n"/>
      <c r="E55" s="16" t="n"/>
      <c r="F55" s="16" t="n"/>
      <c r="G55" s="16" t="n"/>
      <c r="H55" s="16" t="n"/>
      <c r="I55" s="16" t="n"/>
      <c r="J55" s="16" t="n"/>
      <c r="K55" s="16" t="n"/>
      <c r="L55" s="16" t="n"/>
      <c r="M55" s="19" t="n"/>
      <c r="N55" s="19" t="n"/>
      <c r="O55" s="19" t="n"/>
      <c r="P55" s="19" t="n"/>
      <c r="Q55" s="19" t="n"/>
      <c r="R55" s="20" t="n"/>
      <c r="S55" s="19" t="n"/>
      <c r="T55" s="20" t="n"/>
      <c r="U55" s="20" t="n"/>
      <c r="V55" s="20" t="n"/>
      <c r="W55" s="20" t="n"/>
      <c r="X55" s="21">
        <f>IF(T55="","",T55-IF(U55="",0,U55)-IF(V55="",0,V55)-IF(W55="",0,W55))</f>
        <v/>
      </c>
      <c r="Y55" s="22">
        <f>IF(OR(R55="",R55=0,X55=""),"",X55/R55)</f>
        <v/>
      </c>
      <c r="Z55" s="16" t="n"/>
      <c r="AA55" s="16" t="n"/>
      <c r="AB55" s="16" t="n"/>
      <c r="AC55" s="16" t="n"/>
      <c r="AD55" s="16" t="n"/>
      <c r="AE55" s="16" t="n"/>
      <c r="AF55" s="16" t="n"/>
      <c r="AG55" s="16" t="n"/>
      <c r="AH55" s="23" t="n"/>
      <c r="AI55" s="21">
        <f>IF(X55="","",IF(G55="MXN",X55,IF(AH55="","",X55*AH55)))</f>
        <v/>
      </c>
      <c r="AJ55" s="16" t="n"/>
      <c r="AK55" s="24">
        <f>IF(B55="","",CHOOSE(WEEKDAY(B55,2),"Lunes","Martes","Miércoles","Jueves","Viernes","Sábado","Domingo"))</f>
        <v/>
      </c>
      <c r="AL55" s="24">
        <f>IF(C55="","",IF(HOUR(C55)&lt;6,"00-06",IF(HOUR(C55)&lt;10,"06-10",IF(HOUR(C55)&lt;14,"10-14",IF(HOUR(C55)&lt;18,"14-18",IF(HOUR(C55)&lt;22,"18-22","22-24"))))))</f>
        <v/>
      </c>
      <c r="AM55" s="21">
        <f>IF(B55="","",SUMIFS($X$7:X55,$AJ$7:AJ55,"&lt;&gt;No",$B$7:B55,"&lt;&gt;"))</f>
        <v/>
      </c>
      <c r="AN55" s="22">
        <f>IF(B55="","",SUMIFS($Y$7:Y55,$AJ$7:AJ55,"&lt;&gt;No",$B$7:B55,"&lt;&gt;"))</f>
        <v/>
      </c>
    </row>
    <row r="56">
      <c r="A56" s="16" t="n"/>
      <c r="B56" s="17" t="n"/>
      <c r="C56" s="18" t="n"/>
      <c r="D56" s="18" t="n"/>
      <c r="E56" s="16" t="n"/>
      <c r="F56" s="16" t="n"/>
      <c r="G56" s="16" t="n"/>
      <c r="H56" s="16" t="n"/>
      <c r="I56" s="16" t="n"/>
      <c r="J56" s="16" t="n"/>
      <c r="K56" s="16" t="n"/>
      <c r="L56" s="16" t="n"/>
      <c r="M56" s="19" t="n"/>
      <c r="N56" s="19" t="n"/>
      <c r="O56" s="19" t="n"/>
      <c r="P56" s="19" t="n"/>
      <c r="Q56" s="19" t="n"/>
      <c r="R56" s="20" t="n"/>
      <c r="S56" s="19" t="n"/>
      <c r="T56" s="20" t="n"/>
      <c r="U56" s="20" t="n"/>
      <c r="V56" s="20" t="n"/>
      <c r="W56" s="20" t="n"/>
      <c r="X56" s="21">
        <f>IF(T56="","",T56-IF(U56="",0,U56)-IF(V56="",0,V56)-IF(W56="",0,W56))</f>
        <v/>
      </c>
      <c r="Y56" s="22">
        <f>IF(OR(R56="",R56=0,X56=""),"",X56/R56)</f>
        <v/>
      </c>
      <c r="Z56" s="16" t="n"/>
      <c r="AA56" s="16" t="n"/>
      <c r="AB56" s="16" t="n"/>
      <c r="AC56" s="16" t="n"/>
      <c r="AD56" s="16" t="n"/>
      <c r="AE56" s="16" t="n"/>
      <c r="AF56" s="16" t="n"/>
      <c r="AG56" s="16" t="n"/>
      <c r="AH56" s="23" t="n"/>
      <c r="AI56" s="21">
        <f>IF(X56="","",IF(G56="MXN",X56,IF(AH56="","",X56*AH56)))</f>
        <v/>
      </c>
      <c r="AJ56" s="16" t="n"/>
      <c r="AK56" s="24">
        <f>IF(B56="","",CHOOSE(WEEKDAY(B56,2),"Lunes","Martes","Miércoles","Jueves","Viernes","Sábado","Domingo"))</f>
        <v/>
      </c>
      <c r="AL56" s="24">
        <f>IF(C56="","",IF(HOUR(C56)&lt;6,"00-06",IF(HOUR(C56)&lt;10,"06-10",IF(HOUR(C56)&lt;14,"10-14",IF(HOUR(C56)&lt;18,"14-18",IF(HOUR(C56)&lt;22,"18-22","22-24"))))))</f>
        <v/>
      </c>
      <c r="AM56" s="21">
        <f>IF(B56="","",SUMIFS($X$7:X56,$AJ$7:AJ56,"&lt;&gt;No",$B$7:B56,"&lt;&gt;"))</f>
        <v/>
      </c>
      <c r="AN56" s="22">
        <f>IF(B56="","",SUMIFS($Y$7:Y56,$AJ$7:AJ56,"&lt;&gt;No",$B$7:B56,"&lt;&gt;"))</f>
        <v/>
      </c>
    </row>
    <row r="57">
      <c r="A57" s="16" t="n"/>
      <c r="B57" s="17" t="n"/>
      <c r="C57" s="18" t="n"/>
      <c r="D57" s="18" t="n"/>
      <c r="E57" s="16" t="n"/>
      <c r="F57" s="16" t="n"/>
      <c r="G57" s="16" t="n"/>
      <c r="H57" s="16" t="n"/>
      <c r="I57" s="16" t="n"/>
      <c r="J57" s="16" t="n"/>
      <c r="K57" s="16" t="n"/>
      <c r="L57" s="16" t="n"/>
      <c r="M57" s="19" t="n"/>
      <c r="N57" s="19" t="n"/>
      <c r="O57" s="19" t="n"/>
      <c r="P57" s="19" t="n"/>
      <c r="Q57" s="19" t="n"/>
      <c r="R57" s="20" t="n"/>
      <c r="S57" s="19" t="n"/>
      <c r="T57" s="20" t="n"/>
      <c r="U57" s="20" t="n"/>
      <c r="V57" s="20" t="n"/>
      <c r="W57" s="20" t="n"/>
      <c r="X57" s="21">
        <f>IF(T57="","",T57-IF(U57="",0,U57)-IF(V57="",0,V57)-IF(W57="",0,W57))</f>
        <v/>
      </c>
      <c r="Y57" s="22">
        <f>IF(OR(R57="",R57=0,X57=""),"",X57/R57)</f>
        <v/>
      </c>
      <c r="Z57" s="16" t="n"/>
      <c r="AA57" s="16" t="n"/>
      <c r="AB57" s="16" t="n"/>
      <c r="AC57" s="16" t="n"/>
      <c r="AD57" s="16" t="n"/>
      <c r="AE57" s="16" t="n"/>
      <c r="AF57" s="16" t="n"/>
      <c r="AG57" s="16" t="n"/>
      <c r="AH57" s="23" t="n"/>
      <c r="AI57" s="21">
        <f>IF(X57="","",IF(G57="MXN",X57,IF(AH57="","",X57*AH57)))</f>
        <v/>
      </c>
      <c r="AJ57" s="16" t="n"/>
      <c r="AK57" s="24">
        <f>IF(B57="","",CHOOSE(WEEKDAY(B57,2),"Lunes","Martes","Miércoles","Jueves","Viernes","Sábado","Domingo"))</f>
        <v/>
      </c>
      <c r="AL57" s="24">
        <f>IF(C57="","",IF(HOUR(C57)&lt;6,"00-06",IF(HOUR(C57)&lt;10,"06-10",IF(HOUR(C57)&lt;14,"10-14",IF(HOUR(C57)&lt;18,"14-18",IF(HOUR(C57)&lt;22,"18-22","22-24"))))))</f>
        <v/>
      </c>
      <c r="AM57" s="21">
        <f>IF(B57="","",SUMIFS($X$7:X57,$AJ$7:AJ57,"&lt;&gt;No",$B$7:B57,"&lt;&gt;"))</f>
        <v/>
      </c>
      <c r="AN57" s="22">
        <f>IF(B57="","",SUMIFS($Y$7:Y57,$AJ$7:AJ57,"&lt;&gt;No",$B$7:B57,"&lt;&gt;"))</f>
        <v/>
      </c>
    </row>
    <row r="58">
      <c r="A58" s="16" t="n"/>
      <c r="B58" s="17" t="n"/>
      <c r="C58" s="18" t="n"/>
      <c r="D58" s="18" t="n"/>
      <c r="E58" s="16" t="n"/>
      <c r="F58" s="16" t="n"/>
      <c r="G58" s="16" t="n"/>
      <c r="H58" s="16" t="n"/>
      <c r="I58" s="16" t="n"/>
      <c r="J58" s="16" t="n"/>
      <c r="K58" s="16" t="n"/>
      <c r="L58" s="16" t="n"/>
      <c r="M58" s="19" t="n"/>
      <c r="N58" s="19" t="n"/>
      <c r="O58" s="19" t="n"/>
      <c r="P58" s="19" t="n"/>
      <c r="Q58" s="19" t="n"/>
      <c r="R58" s="20" t="n"/>
      <c r="S58" s="19" t="n"/>
      <c r="T58" s="20" t="n"/>
      <c r="U58" s="20" t="n"/>
      <c r="V58" s="20" t="n"/>
      <c r="W58" s="20" t="n"/>
      <c r="X58" s="21">
        <f>IF(T58="","",T58-IF(U58="",0,U58)-IF(V58="",0,V58)-IF(W58="",0,W58))</f>
        <v/>
      </c>
      <c r="Y58" s="22">
        <f>IF(OR(R58="",R58=0,X58=""),"",X58/R58)</f>
        <v/>
      </c>
      <c r="Z58" s="16" t="n"/>
      <c r="AA58" s="16" t="n"/>
      <c r="AB58" s="16" t="n"/>
      <c r="AC58" s="16" t="n"/>
      <c r="AD58" s="16" t="n"/>
      <c r="AE58" s="16" t="n"/>
      <c r="AF58" s="16" t="n"/>
      <c r="AG58" s="16" t="n"/>
      <c r="AH58" s="23" t="n"/>
      <c r="AI58" s="21">
        <f>IF(X58="","",IF(G58="MXN",X58,IF(AH58="","",X58*AH58)))</f>
        <v/>
      </c>
      <c r="AJ58" s="16" t="n"/>
      <c r="AK58" s="24">
        <f>IF(B58="","",CHOOSE(WEEKDAY(B58,2),"Lunes","Martes","Miércoles","Jueves","Viernes","Sábado","Domingo"))</f>
        <v/>
      </c>
      <c r="AL58" s="24">
        <f>IF(C58="","",IF(HOUR(C58)&lt;6,"00-06",IF(HOUR(C58)&lt;10,"06-10",IF(HOUR(C58)&lt;14,"10-14",IF(HOUR(C58)&lt;18,"14-18",IF(HOUR(C58)&lt;22,"18-22","22-24"))))))</f>
        <v/>
      </c>
      <c r="AM58" s="21">
        <f>IF(B58="","",SUMIFS($X$7:X58,$AJ$7:AJ58,"&lt;&gt;No",$B$7:B58,"&lt;&gt;"))</f>
        <v/>
      </c>
      <c r="AN58" s="22">
        <f>IF(B58="","",SUMIFS($Y$7:Y58,$AJ$7:AJ58,"&lt;&gt;No",$B$7:B58,"&lt;&gt;"))</f>
        <v/>
      </c>
    </row>
    <row r="59">
      <c r="A59" s="16" t="n"/>
      <c r="B59" s="17" t="n"/>
      <c r="C59" s="18" t="n"/>
      <c r="D59" s="18" t="n"/>
      <c r="E59" s="16" t="n"/>
      <c r="F59" s="16" t="n"/>
      <c r="G59" s="16" t="n"/>
      <c r="H59" s="16" t="n"/>
      <c r="I59" s="16" t="n"/>
      <c r="J59" s="16" t="n"/>
      <c r="K59" s="16" t="n"/>
      <c r="L59" s="16" t="n"/>
      <c r="M59" s="19" t="n"/>
      <c r="N59" s="19" t="n"/>
      <c r="O59" s="19" t="n"/>
      <c r="P59" s="19" t="n"/>
      <c r="Q59" s="19" t="n"/>
      <c r="R59" s="20" t="n"/>
      <c r="S59" s="19" t="n"/>
      <c r="T59" s="20" t="n"/>
      <c r="U59" s="20" t="n"/>
      <c r="V59" s="20" t="n"/>
      <c r="W59" s="20" t="n"/>
      <c r="X59" s="21">
        <f>IF(T59="","",T59-IF(U59="",0,U59)-IF(V59="",0,V59)-IF(W59="",0,W59))</f>
        <v/>
      </c>
      <c r="Y59" s="22">
        <f>IF(OR(R59="",R59=0,X59=""),"",X59/R59)</f>
        <v/>
      </c>
      <c r="Z59" s="16" t="n"/>
      <c r="AA59" s="16" t="n"/>
      <c r="AB59" s="16" t="n"/>
      <c r="AC59" s="16" t="n"/>
      <c r="AD59" s="16" t="n"/>
      <c r="AE59" s="16" t="n"/>
      <c r="AF59" s="16" t="n"/>
      <c r="AG59" s="16" t="n"/>
      <c r="AH59" s="23" t="n"/>
      <c r="AI59" s="21">
        <f>IF(X59="","",IF(G59="MXN",X59,IF(AH59="","",X59*AH59)))</f>
        <v/>
      </c>
      <c r="AJ59" s="16" t="n"/>
      <c r="AK59" s="24">
        <f>IF(B59="","",CHOOSE(WEEKDAY(B59,2),"Lunes","Martes","Miércoles","Jueves","Viernes","Sábado","Domingo"))</f>
        <v/>
      </c>
      <c r="AL59" s="24">
        <f>IF(C59="","",IF(HOUR(C59)&lt;6,"00-06",IF(HOUR(C59)&lt;10,"06-10",IF(HOUR(C59)&lt;14,"10-14",IF(HOUR(C59)&lt;18,"14-18",IF(HOUR(C59)&lt;22,"18-22","22-24"))))))</f>
        <v/>
      </c>
      <c r="AM59" s="21">
        <f>IF(B59="","",SUMIFS($X$7:X59,$AJ$7:AJ59,"&lt;&gt;No",$B$7:B59,"&lt;&gt;"))</f>
        <v/>
      </c>
      <c r="AN59" s="22">
        <f>IF(B59="","",SUMIFS($Y$7:Y59,$AJ$7:AJ59,"&lt;&gt;No",$B$7:B59,"&lt;&gt;"))</f>
        <v/>
      </c>
    </row>
    <row r="60">
      <c r="A60" s="16" t="n"/>
      <c r="B60" s="17" t="n"/>
      <c r="C60" s="18" t="n"/>
      <c r="D60" s="18" t="n"/>
      <c r="E60" s="16" t="n"/>
      <c r="F60" s="16" t="n"/>
      <c r="G60" s="16" t="n"/>
      <c r="H60" s="16" t="n"/>
      <c r="I60" s="16" t="n"/>
      <c r="J60" s="16" t="n"/>
      <c r="K60" s="16" t="n"/>
      <c r="L60" s="16" t="n"/>
      <c r="M60" s="19" t="n"/>
      <c r="N60" s="19" t="n"/>
      <c r="O60" s="19" t="n"/>
      <c r="P60" s="19" t="n"/>
      <c r="Q60" s="19" t="n"/>
      <c r="R60" s="20" t="n"/>
      <c r="S60" s="19" t="n"/>
      <c r="T60" s="20" t="n"/>
      <c r="U60" s="20" t="n"/>
      <c r="V60" s="20" t="n"/>
      <c r="W60" s="20" t="n"/>
      <c r="X60" s="21">
        <f>IF(T60="","",T60-IF(U60="",0,U60)-IF(V60="",0,V60)-IF(W60="",0,W60))</f>
        <v/>
      </c>
      <c r="Y60" s="22">
        <f>IF(OR(R60="",R60=0,X60=""),"",X60/R60)</f>
        <v/>
      </c>
      <c r="Z60" s="16" t="n"/>
      <c r="AA60" s="16" t="n"/>
      <c r="AB60" s="16" t="n"/>
      <c r="AC60" s="16" t="n"/>
      <c r="AD60" s="16" t="n"/>
      <c r="AE60" s="16" t="n"/>
      <c r="AF60" s="16" t="n"/>
      <c r="AG60" s="16" t="n"/>
      <c r="AH60" s="23" t="n"/>
      <c r="AI60" s="21">
        <f>IF(X60="","",IF(G60="MXN",X60,IF(AH60="","",X60*AH60)))</f>
        <v/>
      </c>
      <c r="AJ60" s="16" t="n"/>
      <c r="AK60" s="24">
        <f>IF(B60="","",CHOOSE(WEEKDAY(B60,2),"Lunes","Martes","Miércoles","Jueves","Viernes","Sábado","Domingo"))</f>
        <v/>
      </c>
      <c r="AL60" s="24">
        <f>IF(C60="","",IF(HOUR(C60)&lt;6,"00-06",IF(HOUR(C60)&lt;10,"06-10",IF(HOUR(C60)&lt;14,"10-14",IF(HOUR(C60)&lt;18,"14-18",IF(HOUR(C60)&lt;22,"18-22","22-24"))))))</f>
        <v/>
      </c>
      <c r="AM60" s="21">
        <f>IF(B60="","",SUMIFS($X$7:X60,$AJ$7:AJ60,"&lt;&gt;No",$B$7:B60,"&lt;&gt;"))</f>
        <v/>
      </c>
      <c r="AN60" s="22">
        <f>IF(B60="","",SUMIFS($Y$7:Y60,$AJ$7:AJ60,"&lt;&gt;No",$B$7:B60,"&lt;&gt;"))</f>
        <v/>
      </c>
    </row>
    <row r="61">
      <c r="A61" s="16" t="n"/>
      <c r="B61" s="17" t="n"/>
      <c r="C61" s="18" t="n"/>
      <c r="D61" s="18" t="n"/>
      <c r="E61" s="16" t="n"/>
      <c r="F61" s="16" t="n"/>
      <c r="G61" s="16" t="n"/>
      <c r="H61" s="16" t="n"/>
      <c r="I61" s="16" t="n"/>
      <c r="J61" s="16" t="n"/>
      <c r="K61" s="16" t="n"/>
      <c r="L61" s="16" t="n"/>
      <c r="M61" s="19" t="n"/>
      <c r="N61" s="19" t="n"/>
      <c r="O61" s="19" t="n"/>
      <c r="P61" s="19" t="n"/>
      <c r="Q61" s="19" t="n"/>
      <c r="R61" s="20" t="n"/>
      <c r="S61" s="19" t="n"/>
      <c r="T61" s="20" t="n"/>
      <c r="U61" s="20" t="n"/>
      <c r="V61" s="20" t="n"/>
      <c r="W61" s="20" t="n"/>
      <c r="X61" s="21">
        <f>IF(T61="","",T61-IF(U61="",0,U61)-IF(V61="",0,V61)-IF(W61="",0,W61))</f>
        <v/>
      </c>
      <c r="Y61" s="22">
        <f>IF(OR(R61="",R61=0,X61=""),"",X61/R61)</f>
        <v/>
      </c>
      <c r="Z61" s="16" t="n"/>
      <c r="AA61" s="16" t="n"/>
      <c r="AB61" s="16" t="n"/>
      <c r="AC61" s="16" t="n"/>
      <c r="AD61" s="16" t="n"/>
      <c r="AE61" s="16" t="n"/>
      <c r="AF61" s="16" t="n"/>
      <c r="AG61" s="16" t="n"/>
      <c r="AH61" s="23" t="n"/>
      <c r="AI61" s="21">
        <f>IF(X61="","",IF(G61="MXN",X61,IF(AH61="","",X61*AH61)))</f>
        <v/>
      </c>
      <c r="AJ61" s="16" t="n"/>
      <c r="AK61" s="24">
        <f>IF(B61="","",CHOOSE(WEEKDAY(B61,2),"Lunes","Martes","Miércoles","Jueves","Viernes","Sábado","Domingo"))</f>
        <v/>
      </c>
      <c r="AL61" s="24">
        <f>IF(C61="","",IF(HOUR(C61)&lt;6,"00-06",IF(HOUR(C61)&lt;10,"06-10",IF(HOUR(C61)&lt;14,"10-14",IF(HOUR(C61)&lt;18,"14-18",IF(HOUR(C61)&lt;22,"18-22","22-24"))))))</f>
        <v/>
      </c>
      <c r="AM61" s="21">
        <f>IF(B61="","",SUMIFS($X$7:X61,$AJ$7:AJ61,"&lt;&gt;No",$B$7:B61,"&lt;&gt;"))</f>
        <v/>
      </c>
      <c r="AN61" s="22">
        <f>IF(B61="","",SUMIFS($Y$7:Y61,$AJ$7:AJ61,"&lt;&gt;No",$B$7:B61,"&lt;&gt;"))</f>
        <v/>
      </c>
    </row>
    <row r="62">
      <c r="A62" s="16" t="n"/>
      <c r="B62" s="17" t="n"/>
      <c r="C62" s="18" t="n"/>
      <c r="D62" s="18" t="n"/>
      <c r="E62" s="16" t="n"/>
      <c r="F62" s="16" t="n"/>
      <c r="G62" s="16" t="n"/>
      <c r="H62" s="16" t="n"/>
      <c r="I62" s="16" t="n"/>
      <c r="J62" s="16" t="n"/>
      <c r="K62" s="16" t="n"/>
      <c r="L62" s="16" t="n"/>
      <c r="M62" s="19" t="n"/>
      <c r="N62" s="19" t="n"/>
      <c r="O62" s="19" t="n"/>
      <c r="P62" s="19" t="n"/>
      <c r="Q62" s="19" t="n"/>
      <c r="R62" s="20" t="n"/>
      <c r="S62" s="19" t="n"/>
      <c r="T62" s="20" t="n"/>
      <c r="U62" s="20" t="n"/>
      <c r="V62" s="20" t="n"/>
      <c r="W62" s="20" t="n"/>
      <c r="X62" s="21">
        <f>IF(T62="","",T62-IF(U62="",0,U62)-IF(V62="",0,V62)-IF(W62="",0,W62))</f>
        <v/>
      </c>
      <c r="Y62" s="22">
        <f>IF(OR(R62="",R62=0,X62=""),"",X62/R62)</f>
        <v/>
      </c>
      <c r="Z62" s="16" t="n"/>
      <c r="AA62" s="16" t="n"/>
      <c r="AB62" s="16" t="n"/>
      <c r="AC62" s="16" t="n"/>
      <c r="AD62" s="16" t="n"/>
      <c r="AE62" s="16" t="n"/>
      <c r="AF62" s="16" t="n"/>
      <c r="AG62" s="16" t="n"/>
      <c r="AH62" s="23" t="n"/>
      <c r="AI62" s="21">
        <f>IF(X62="","",IF(G62="MXN",X62,IF(AH62="","",X62*AH62)))</f>
        <v/>
      </c>
      <c r="AJ62" s="16" t="n"/>
      <c r="AK62" s="24">
        <f>IF(B62="","",CHOOSE(WEEKDAY(B62,2),"Lunes","Martes","Miércoles","Jueves","Viernes","Sábado","Domingo"))</f>
        <v/>
      </c>
      <c r="AL62" s="24">
        <f>IF(C62="","",IF(HOUR(C62)&lt;6,"00-06",IF(HOUR(C62)&lt;10,"06-10",IF(HOUR(C62)&lt;14,"10-14",IF(HOUR(C62)&lt;18,"14-18",IF(HOUR(C62)&lt;22,"18-22","22-24"))))))</f>
        <v/>
      </c>
      <c r="AM62" s="21">
        <f>IF(B62="","",SUMIFS($X$7:X62,$AJ$7:AJ62,"&lt;&gt;No",$B$7:B62,"&lt;&gt;"))</f>
        <v/>
      </c>
      <c r="AN62" s="22">
        <f>IF(B62="","",SUMIFS($Y$7:Y62,$AJ$7:AJ62,"&lt;&gt;No",$B$7:B62,"&lt;&gt;"))</f>
        <v/>
      </c>
    </row>
    <row r="63">
      <c r="A63" s="16" t="n"/>
      <c r="B63" s="17" t="n"/>
      <c r="C63" s="18" t="n"/>
      <c r="D63" s="18" t="n"/>
      <c r="E63" s="16" t="n"/>
      <c r="F63" s="16" t="n"/>
      <c r="G63" s="16" t="n"/>
      <c r="H63" s="16" t="n"/>
      <c r="I63" s="16" t="n"/>
      <c r="J63" s="16" t="n"/>
      <c r="K63" s="16" t="n"/>
      <c r="L63" s="16" t="n"/>
      <c r="M63" s="19" t="n"/>
      <c r="N63" s="19" t="n"/>
      <c r="O63" s="19" t="n"/>
      <c r="P63" s="19" t="n"/>
      <c r="Q63" s="19" t="n"/>
      <c r="R63" s="20" t="n"/>
      <c r="S63" s="19" t="n"/>
      <c r="T63" s="20" t="n"/>
      <c r="U63" s="20" t="n"/>
      <c r="V63" s="20" t="n"/>
      <c r="W63" s="20" t="n"/>
      <c r="X63" s="21">
        <f>IF(T63="","",T63-IF(U63="",0,U63)-IF(V63="",0,V63)-IF(W63="",0,W63))</f>
        <v/>
      </c>
      <c r="Y63" s="22">
        <f>IF(OR(R63="",R63=0,X63=""),"",X63/R63)</f>
        <v/>
      </c>
      <c r="Z63" s="16" t="n"/>
      <c r="AA63" s="16" t="n"/>
      <c r="AB63" s="16" t="n"/>
      <c r="AC63" s="16" t="n"/>
      <c r="AD63" s="16" t="n"/>
      <c r="AE63" s="16" t="n"/>
      <c r="AF63" s="16" t="n"/>
      <c r="AG63" s="16" t="n"/>
      <c r="AH63" s="23" t="n"/>
      <c r="AI63" s="21">
        <f>IF(X63="","",IF(G63="MXN",X63,IF(AH63="","",X63*AH63)))</f>
        <v/>
      </c>
      <c r="AJ63" s="16" t="n"/>
      <c r="AK63" s="24">
        <f>IF(B63="","",CHOOSE(WEEKDAY(B63,2),"Lunes","Martes","Miércoles","Jueves","Viernes","Sábado","Domingo"))</f>
        <v/>
      </c>
      <c r="AL63" s="24">
        <f>IF(C63="","",IF(HOUR(C63)&lt;6,"00-06",IF(HOUR(C63)&lt;10,"06-10",IF(HOUR(C63)&lt;14,"10-14",IF(HOUR(C63)&lt;18,"14-18",IF(HOUR(C63)&lt;22,"18-22","22-24"))))))</f>
        <v/>
      </c>
      <c r="AM63" s="21">
        <f>IF(B63="","",SUMIFS($X$7:X63,$AJ$7:AJ63,"&lt;&gt;No",$B$7:B63,"&lt;&gt;"))</f>
        <v/>
      </c>
      <c r="AN63" s="22">
        <f>IF(B63="","",SUMIFS($Y$7:Y63,$AJ$7:AJ63,"&lt;&gt;No",$B$7:B63,"&lt;&gt;"))</f>
        <v/>
      </c>
    </row>
    <row r="64">
      <c r="A64" s="16" t="n"/>
      <c r="B64" s="17" t="n"/>
      <c r="C64" s="18" t="n"/>
      <c r="D64" s="18" t="n"/>
      <c r="E64" s="16" t="n"/>
      <c r="F64" s="16" t="n"/>
      <c r="G64" s="16" t="n"/>
      <c r="H64" s="16" t="n"/>
      <c r="I64" s="16" t="n"/>
      <c r="J64" s="16" t="n"/>
      <c r="K64" s="16" t="n"/>
      <c r="L64" s="16" t="n"/>
      <c r="M64" s="19" t="n"/>
      <c r="N64" s="19" t="n"/>
      <c r="O64" s="19" t="n"/>
      <c r="P64" s="19" t="n"/>
      <c r="Q64" s="19" t="n"/>
      <c r="R64" s="20" t="n"/>
      <c r="S64" s="19" t="n"/>
      <c r="T64" s="20" t="n"/>
      <c r="U64" s="20" t="n"/>
      <c r="V64" s="20" t="n"/>
      <c r="W64" s="20" t="n"/>
      <c r="X64" s="21">
        <f>IF(T64="","",T64-IF(U64="",0,U64)-IF(V64="",0,V64)-IF(W64="",0,W64))</f>
        <v/>
      </c>
      <c r="Y64" s="22">
        <f>IF(OR(R64="",R64=0,X64=""),"",X64/R64)</f>
        <v/>
      </c>
      <c r="Z64" s="16" t="n"/>
      <c r="AA64" s="16" t="n"/>
      <c r="AB64" s="16" t="n"/>
      <c r="AC64" s="16" t="n"/>
      <c r="AD64" s="16" t="n"/>
      <c r="AE64" s="16" t="n"/>
      <c r="AF64" s="16" t="n"/>
      <c r="AG64" s="16" t="n"/>
      <c r="AH64" s="23" t="n"/>
      <c r="AI64" s="21">
        <f>IF(X64="","",IF(G64="MXN",X64,IF(AH64="","",X64*AH64)))</f>
        <v/>
      </c>
      <c r="AJ64" s="16" t="n"/>
      <c r="AK64" s="24">
        <f>IF(B64="","",CHOOSE(WEEKDAY(B64,2),"Lunes","Martes","Miércoles","Jueves","Viernes","Sábado","Domingo"))</f>
        <v/>
      </c>
      <c r="AL64" s="24">
        <f>IF(C64="","",IF(HOUR(C64)&lt;6,"00-06",IF(HOUR(C64)&lt;10,"06-10",IF(HOUR(C64)&lt;14,"10-14",IF(HOUR(C64)&lt;18,"14-18",IF(HOUR(C64)&lt;22,"18-22","22-24"))))))</f>
        <v/>
      </c>
      <c r="AM64" s="21">
        <f>IF(B64="","",SUMIFS($X$7:X64,$AJ$7:AJ64,"&lt;&gt;No",$B$7:B64,"&lt;&gt;"))</f>
        <v/>
      </c>
      <c r="AN64" s="22">
        <f>IF(B64="","",SUMIFS($Y$7:Y64,$AJ$7:AJ64,"&lt;&gt;No",$B$7:B64,"&lt;&gt;"))</f>
        <v/>
      </c>
    </row>
    <row r="65">
      <c r="A65" s="16" t="n"/>
      <c r="B65" s="17" t="n"/>
      <c r="C65" s="18" t="n"/>
      <c r="D65" s="18" t="n"/>
      <c r="E65" s="16" t="n"/>
      <c r="F65" s="16" t="n"/>
      <c r="G65" s="16" t="n"/>
      <c r="H65" s="16" t="n"/>
      <c r="I65" s="16" t="n"/>
      <c r="J65" s="16" t="n"/>
      <c r="K65" s="16" t="n"/>
      <c r="L65" s="16" t="n"/>
      <c r="M65" s="19" t="n"/>
      <c r="N65" s="19" t="n"/>
      <c r="O65" s="19" t="n"/>
      <c r="P65" s="19" t="n"/>
      <c r="Q65" s="19" t="n"/>
      <c r="R65" s="20" t="n"/>
      <c r="S65" s="19" t="n"/>
      <c r="T65" s="20" t="n"/>
      <c r="U65" s="20" t="n"/>
      <c r="V65" s="20" t="n"/>
      <c r="W65" s="20" t="n"/>
      <c r="X65" s="21">
        <f>IF(T65="","",T65-IF(U65="",0,U65)-IF(V65="",0,V65)-IF(W65="",0,W65))</f>
        <v/>
      </c>
      <c r="Y65" s="22">
        <f>IF(OR(R65="",R65=0,X65=""),"",X65/R65)</f>
        <v/>
      </c>
      <c r="Z65" s="16" t="n"/>
      <c r="AA65" s="16" t="n"/>
      <c r="AB65" s="16" t="n"/>
      <c r="AC65" s="16" t="n"/>
      <c r="AD65" s="16" t="n"/>
      <c r="AE65" s="16" t="n"/>
      <c r="AF65" s="16" t="n"/>
      <c r="AG65" s="16" t="n"/>
      <c r="AH65" s="23" t="n"/>
      <c r="AI65" s="21">
        <f>IF(X65="","",IF(G65="MXN",X65,IF(AH65="","",X65*AH65)))</f>
        <v/>
      </c>
      <c r="AJ65" s="16" t="n"/>
      <c r="AK65" s="24">
        <f>IF(B65="","",CHOOSE(WEEKDAY(B65,2),"Lunes","Martes","Miércoles","Jueves","Viernes","Sábado","Domingo"))</f>
        <v/>
      </c>
      <c r="AL65" s="24">
        <f>IF(C65="","",IF(HOUR(C65)&lt;6,"00-06",IF(HOUR(C65)&lt;10,"06-10",IF(HOUR(C65)&lt;14,"10-14",IF(HOUR(C65)&lt;18,"14-18",IF(HOUR(C65)&lt;22,"18-22","22-24"))))))</f>
        <v/>
      </c>
      <c r="AM65" s="21">
        <f>IF(B65="","",SUMIFS($X$7:X65,$AJ$7:AJ65,"&lt;&gt;No",$B$7:B65,"&lt;&gt;"))</f>
        <v/>
      </c>
      <c r="AN65" s="22">
        <f>IF(B65="","",SUMIFS($Y$7:Y65,$AJ$7:AJ65,"&lt;&gt;No",$B$7:B65,"&lt;&gt;"))</f>
        <v/>
      </c>
    </row>
    <row r="66">
      <c r="A66" s="16" t="n"/>
      <c r="B66" s="17" t="n"/>
      <c r="C66" s="18" t="n"/>
      <c r="D66" s="18" t="n"/>
      <c r="E66" s="16" t="n"/>
      <c r="F66" s="16" t="n"/>
      <c r="G66" s="16" t="n"/>
      <c r="H66" s="16" t="n"/>
      <c r="I66" s="16" t="n"/>
      <c r="J66" s="16" t="n"/>
      <c r="K66" s="16" t="n"/>
      <c r="L66" s="16" t="n"/>
      <c r="M66" s="19" t="n"/>
      <c r="N66" s="19" t="n"/>
      <c r="O66" s="19" t="n"/>
      <c r="P66" s="19" t="n"/>
      <c r="Q66" s="19" t="n"/>
      <c r="R66" s="20" t="n"/>
      <c r="S66" s="19" t="n"/>
      <c r="T66" s="20" t="n"/>
      <c r="U66" s="20" t="n"/>
      <c r="V66" s="20" t="n"/>
      <c r="W66" s="20" t="n"/>
      <c r="X66" s="21">
        <f>IF(T66="","",T66-IF(U66="",0,U66)-IF(V66="",0,V66)-IF(W66="",0,W66))</f>
        <v/>
      </c>
      <c r="Y66" s="22">
        <f>IF(OR(R66="",R66=0,X66=""),"",X66/R66)</f>
        <v/>
      </c>
      <c r="Z66" s="16" t="n"/>
      <c r="AA66" s="16" t="n"/>
      <c r="AB66" s="16" t="n"/>
      <c r="AC66" s="16" t="n"/>
      <c r="AD66" s="16" t="n"/>
      <c r="AE66" s="16" t="n"/>
      <c r="AF66" s="16" t="n"/>
      <c r="AG66" s="16" t="n"/>
      <c r="AH66" s="23" t="n"/>
      <c r="AI66" s="21">
        <f>IF(X66="","",IF(G66="MXN",X66,IF(AH66="","",X66*AH66)))</f>
        <v/>
      </c>
      <c r="AJ66" s="16" t="n"/>
      <c r="AK66" s="24">
        <f>IF(B66="","",CHOOSE(WEEKDAY(B66,2),"Lunes","Martes","Miércoles","Jueves","Viernes","Sábado","Domingo"))</f>
        <v/>
      </c>
      <c r="AL66" s="24">
        <f>IF(C66="","",IF(HOUR(C66)&lt;6,"00-06",IF(HOUR(C66)&lt;10,"06-10",IF(HOUR(C66)&lt;14,"10-14",IF(HOUR(C66)&lt;18,"14-18",IF(HOUR(C66)&lt;22,"18-22","22-24"))))))</f>
        <v/>
      </c>
      <c r="AM66" s="21">
        <f>IF(B66="","",SUMIFS($X$7:X66,$AJ$7:AJ66,"&lt;&gt;No",$B$7:B66,"&lt;&gt;"))</f>
        <v/>
      </c>
      <c r="AN66" s="22">
        <f>IF(B66="","",SUMIFS($Y$7:Y66,$AJ$7:AJ66,"&lt;&gt;No",$B$7:B66,"&lt;&gt;"))</f>
        <v/>
      </c>
    </row>
    <row r="67">
      <c r="A67" s="16" t="n"/>
      <c r="B67" s="17" t="n"/>
      <c r="C67" s="18" t="n"/>
      <c r="D67" s="18" t="n"/>
      <c r="E67" s="16" t="n"/>
      <c r="F67" s="16" t="n"/>
      <c r="G67" s="16" t="n"/>
      <c r="H67" s="16" t="n"/>
      <c r="I67" s="16" t="n"/>
      <c r="J67" s="16" t="n"/>
      <c r="K67" s="16" t="n"/>
      <c r="L67" s="16" t="n"/>
      <c r="M67" s="19" t="n"/>
      <c r="N67" s="19" t="n"/>
      <c r="O67" s="19" t="n"/>
      <c r="P67" s="19" t="n"/>
      <c r="Q67" s="19" t="n"/>
      <c r="R67" s="20" t="n"/>
      <c r="S67" s="19" t="n"/>
      <c r="T67" s="20" t="n"/>
      <c r="U67" s="20" t="n"/>
      <c r="V67" s="20" t="n"/>
      <c r="W67" s="20" t="n"/>
      <c r="X67" s="21">
        <f>IF(T67="","",T67-IF(U67="",0,U67)-IF(V67="",0,V67)-IF(W67="",0,W67))</f>
        <v/>
      </c>
      <c r="Y67" s="22">
        <f>IF(OR(R67="",R67=0,X67=""),"",X67/R67)</f>
        <v/>
      </c>
      <c r="Z67" s="16" t="n"/>
      <c r="AA67" s="16" t="n"/>
      <c r="AB67" s="16" t="n"/>
      <c r="AC67" s="16" t="n"/>
      <c r="AD67" s="16" t="n"/>
      <c r="AE67" s="16" t="n"/>
      <c r="AF67" s="16" t="n"/>
      <c r="AG67" s="16" t="n"/>
      <c r="AH67" s="23" t="n"/>
      <c r="AI67" s="21">
        <f>IF(X67="","",IF(G67="MXN",X67,IF(AH67="","",X67*AH67)))</f>
        <v/>
      </c>
      <c r="AJ67" s="16" t="n"/>
      <c r="AK67" s="24">
        <f>IF(B67="","",CHOOSE(WEEKDAY(B67,2),"Lunes","Martes","Miércoles","Jueves","Viernes","Sábado","Domingo"))</f>
        <v/>
      </c>
      <c r="AL67" s="24">
        <f>IF(C67="","",IF(HOUR(C67)&lt;6,"00-06",IF(HOUR(C67)&lt;10,"06-10",IF(HOUR(C67)&lt;14,"10-14",IF(HOUR(C67)&lt;18,"14-18",IF(HOUR(C67)&lt;22,"18-22","22-24"))))))</f>
        <v/>
      </c>
      <c r="AM67" s="21">
        <f>IF(B67="","",SUMIFS($X$7:X67,$AJ$7:AJ67,"&lt;&gt;No",$B$7:B67,"&lt;&gt;"))</f>
        <v/>
      </c>
      <c r="AN67" s="22">
        <f>IF(B67="","",SUMIFS($Y$7:Y67,$AJ$7:AJ67,"&lt;&gt;No",$B$7:B67,"&lt;&gt;"))</f>
        <v/>
      </c>
    </row>
    <row r="68">
      <c r="A68" s="16" t="n"/>
      <c r="B68" s="17" t="n"/>
      <c r="C68" s="18" t="n"/>
      <c r="D68" s="18" t="n"/>
      <c r="E68" s="16" t="n"/>
      <c r="F68" s="16" t="n"/>
      <c r="G68" s="16" t="n"/>
      <c r="H68" s="16" t="n"/>
      <c r="I68" s="16" t="n"/>
      <c r="J68" s="16" t="n"/>
      <c r="K68" s="16" t="n"/>
      <c r="L68" s="16" t="n"/>
      <c r="M68" s="19" t="n"/>
      <c r="N68" s="19" t="n"/>
      <c r="O68" s="19" t="n"/>
      <c r="P68" s="19" t="n"/>
      <c r="Q68" s="19" t="n"/>
      <c r="R68" s="20" t="n"/>
      <c r="S68" s="19" t="n"/>
      <c r="T68" s="20" t="n"/>
      <c r="U68" s="20" t="n"/>
      <c r="V68" s="20" t="n"/>
      <c r="W68" s="20" t="n"/>
      <c r="X68" s="21">
        <f>IF(T68="","",T68-IF(U68="",0,U68)-IF(V68="",0,V68)-IF(W68="",0,W68))</f>
        <v/>
      </c>
      <c r="Y68" s="22">
        <f>IF(OR(R68="",R68=0,X68=""),"",X68/R68)</f>
        <v/>
      </c>
      <c r="Z68" s="16" t="n"/>
      <c r="AA68" s="16" t="n"/>
      <c r="AB68" s="16" t="n"/>
      <c r="AC68" s="16" t="n"/>
      <c r="AD68" s="16" t="n"/>
      <c r="AE68" s="16" t="n"/>
      <c r="AF68" s="16" t="n"/>
      <c r="AG68" s="16" t="n"/>
      <c r="AH68" s="23" t="n"/>
      <c r="AI68" s="21">
        <f>IF(X68="","",IF(G68="MXN",X68,IF(AH68="","",X68*AH68)))</f>
        <v/>
      </c>
      <c r="AJ68" s="16" t="n"/>
      <c r="AK68" s="24">
        <f>IF(B68="","",CHOOSE(WEEKDAY(B68,2),"Lunes","Martes","Miércoles","Jueves","Viernes","Sábado","Domingo"))</f>
        <v/>
      </c>
      <c r="AL68" s="24">
        <f>IF(C68="","",IF(HOUR(C68)&lt;6,"00-06",IF(HOUR(C68)&lt;10,"06-10",IF(HOUR(C68)&lt;14,"10-14",IF(HOUR(C68)&lt;18,"14-18",IF(HOUR(C68)&lt;22,"18-22","22-24"))))))</f>
        <v/>
      </c>
      <c r="AM68" s="21">
        <f>IF(B68="","",SUMIFS($X$7:X68,$AJ$7:AJ68,"&lt;&gt;No",$B$7:B68,"&lt;&gt;"))</f>
        <v/>
      </c>
      <c r="AN68" s="22">
        <f>IF(B68="","",SUMIFS($Y$7:Y68,$AJ$7:AJ68,"&lt;&gt;No",$B$7:B68,"&lt;&gt;"))</f>
        <v/>
      </c>
    </row>
    <row r="69">
      <c r="A69" s="16" t="n"/>
      <c r="B69" s="17" t="n"/>
      <c r="C69" s="18" t="n"/>
      <c r="D69" s="18" t="n"/>
      <c r="E69" s="16" t="n"/>
      <c r="F69" s="16" t="n"/>
      <c r="G69" s="16" t="n"/>
      <c r="H69" s="16" t="n"/>
      <c r="I69" s="16" t="n"/>
      <c r="J69" s="16" t="n"/>
      <c r="K69" s="16" t="n"/>
      <c r="L69" s="16" t="n"/>
      <c r="M69" s="19" t="n"/>
      <c r="N69" s="19" t="n"/>
      <c r="O69" s="19" t="n"/>
      <c r="P69" s="19" t="n"/>
      <c r="Q69" s="19" t="n"/>
      <c r="R69" s="20" t="n"/>
      <c r="S69" s="19" t="n"/>
      <c r="T69" s="20" t="n"/>
      <c r="U69" s="20" t="n"/>
      <c r="V69" s="20" t="n"/>
      <c r="W69" s="20" t="n"/>
      <c r="X69" s="21">
        <f>IF(T69="","",T69-IF(U69="",0,U69)-IF(V69="",0,V69)-IF(W69="",0,W69))</f>
        <v/>
      </c>
      <c r="Y69" s="22">
        <f>IF(OR(R69="",R69=0,X69=""),"",X69/R69)</f>
        <v/>
      </c>
      <c r="Z69" s="16" t="n"/>
      <c r="AA69" s="16" t="n"/>
      <c r="AB69" s="16" t="n"/>
      <c r="AC69" s="16" t="n"/>
      <c r="AD69" s="16" t="n"/>
      <c r="AE69" s="16" t="n"/>
      <c r="AF69" s="16" t="n"/>
      <c r="AG69" s="16" t="n"/>
      <c r="AH69" s="23" t="n"/>
      <c r="AI69" s="21">
        <f>IF(X69="","",IF(G69="MXN",X69,IF(AH69="","",X69*AH69)))</f>
        <v/>
      </c>
      <c r="AJ69" s="16" t="n"/>
      <c r="AK69" s="24">
        <f>IF(B69="","",CHOOSE(WEEKDAY(B69,2),"Lunes","Martes","Miércoles","Jueves","Viernes","Sábado","Domingo"))</f>
        <v/>
      </c>
      <c r="AL69" s="24">
        <f>IF(C69="","",IF(HOUR(C69)&lt;6,"00-06",IF(HOUR(C69)&lt;10,"06-10",IF(HOUR(C69)&lt;14,"10-14",IF(HOUR(C69)&lt;18,"14-18",IF(HOUR(C69)&lt;22,"18-22","22-24"))))))</f>
        <v/>
      </c>
      <c r="AM69" s="21">
        <f>IF(B69="","",SUMIFS($X$7:X69,$AJ$7:AJ69,"&lt;&gt;No",$B$7:B69,"&lt;&gt;"))</f>
        <v/>
      </c>
      <c r="AN69" s="22">
        <f>IF(B69="","",SUMIFS($Y$7:Y69,$AJ$7:AJ69,"&lt;&gt;No",$B$7:B69,"&lt;&gt;"))</f>
        <v/>
      </c>
    </row>
    <row r="70">
      <c r="A70" s="16" t="n"/>
      <c r="B70" s="17" t="n"/>
      <c r="C70" s="18" t="n"/>
      <c r="D70" s="18" t="n"/>
      <c r="E70" s="16" t="n"/>
      <c r="F70" s="16" t="n"/>
      <c r="G70" s="16" t="n"/>
      <c r="H70" s="16" t="n"/>
      <c r="I70" s="16" t="n"/>
      <c r="J70" s="16" t="n"/>
      <c r="K70" s="16" t="n"/>
      <c r="L70" s="16" t="n"/>
      <c r="M70" s="19" t="n"/>
      <c r="N70" s="19" t="n"/>
      <c r="O70" s="19" t="n"/>
      <c r="P70" s="19" t="n"/>
      <c r="Q70" s="19" t="n"/>
      <c r="R70" s="20" t="n"/>
      <c r="S70" s="19" t="n"/>
      <c r="T70" s="20" t="n"/>
      <c r="U70" s="20" t="n"/>
      <c r="V70" s="20" t="n"/>
      <c r="W70" s="20" t="n"/>
      <c r="X70" s="21">
        <f>IF(T70="","",T70-IF(U70="",0,U70)-IF(V70="",0,V70)-IF(W70="",0,W70))</f>
        <v/>
      </c>
      <c r="Y70" s="22">
        <f>IF(OR(R70="",R70=0,X70=""),"",X70/R70)</f>
        <v/>
      </c>
      <c r="Z70" s="16" t="n"/>
      <c r="AA70" s="16" t="n"/>
      <c r="AB70" s="16" t="n"/>
      <c r="AC70" s="16" t="n"/>
      <c r="AD70" s="16" t="n"/>
      <c r="AE70" s="16" t="n"/>
      <c r="AF70" s="16" t="n"/>
      <c r="AG70" s="16" t="n"/>
      <c r="AH70" s="23" t="n"/>
      <c r="AI70" s="21">
        <f>IF(X70="","",IF(G70="MXN",X70,IF(AH70="","",X70*AH70)))</f>
        <v/>
      </c>
      <c r="AJ70" s="16" t="n"/>
      <c r="AK70" s="24">
        <f>IF(B70="","",CHOOSE(WEEKDAY(B70,2),"Lunes","Martes","Miércoles","Jueves","Viernes","Sábado","Domingo"))</f>
        <v/>
      </c>
      <c r="AL70" s="24">
        <f>IF(C70="","",IF(HOUR(C70)&lt;6,"00-06",IF(HOUR(C70)&lt;10,"06-10",IF(HOUR(C70)&lt;14,"10-14",IF(HOUR(C70)&lt;18,"14-18",IF(HOUR(C70)&lt;22,"18-22","22-24"))))))</f>
        <v/>
      </c>
      <c r="AM70" s="21">
        <f>IF(B70="","",SUMIFS($X$7:X70,$AJ$7:AJ70,"&lt;&gt;No",$B$7:B70,"&lt;&gt;"))</f>
        <v/>
      </c>
      <c r="AN70" s="22">
        <f>IF(B70="","",SUMIFS($Y$7:Y70,$AJ$7:AJ70,"&lt;&gt;No",$B$7:B70,"&lt;&gt;"))</f>
        <v/>
      </c>
    </row>
    <row r="71">
      <c r="A71" s="16" t="n"/>
      <c r="B71" s="17" t="n"/>
      <c r="C71" s="18" t="n"/>
      <c r="D71" s="18" t="n"/>
      <c r="E71" s="16" t="n"/>
      <c r="F71" s="16" t="n"/>
      <c r="G71" s="16" t="n"/>
      <c r="H71" s="16" t="n"/>
      <c r="I71" s="16" t="n"/>
      <c r="J71" s="16" t="n"/>
      <c r="K71" s="16" t="n"/>
      <c r="L71" s="16" t="n"/>
      <c r="M71" s="19" t="n"/>
      <c r="N71" s="19" t="n"/>
      <c r="O71" s="19" t="n"/>
      <c r="P71" s="19" t="n"/>
      <c r="Q71" s="19" t="n"/>
      <c r="R71" s="20" t="n"/>
      <c r="S71" s="19" t="n"/>
      <c r="T71" s="20" t="n"/>
      <c r="U71" s="20" t="n"/>
      <c r="V71" s="20" t="n"/>
      <c r="W71" s="20" t="n"/>
      <c r="X71" s="21">
        <f>IF(T71="","",T71-IF(U71="",0,U71)-IF(V71="",0,V71)-IF(W71="",0,W71))</f>
        <v/>
      </c>
      <c r="Y71" s="22">
        <f>IF(OR(R71="",R71=0,X71=""),"",X71/R71)</f>
        <v/>
      </c>
      <c r="Z71" s="16" t="n"/>
      <c r="AA71" s="16" t="n"/>
      <c r="AB71" s="16" t="n"/>
      <c r="AC71" s="16" t="n"/>
      <c r="AD71" s="16" t="n"/>
      <c r="AE71" s="16" t="n"/>
      <c r="AF71" s="16" t="n"/>
      <c r="AG71" s="16" t="n"/>
      <c r="AH71" s="23" t="n"/>
      <c r="AI71" s="21">
        <f>IF(X71="","",IF(G71="MXN",X71,IF(AH71="","",X71*AH71)))</f>
        <v/>
      </c>
      <c r="AJ71" s="16" t="n"/>
      <c r="AK71" s="24">
        <f>IF(B71="","",CHOOSE(WEEKDAY(B71,2),"Lunes","Martes","Miércoles","Jueves","Viernes","Sábado","Domingo"))</f>
        <v/>
      </c>
      <c r="AL71" s="24">
        <f>IF(C71="","",IF(HOUR(C71)&lt;6,"00-06",IF(HOUR(C71)&lt;10,"06-10",IF(HOUR(C71)&lt;14,"10-14",IF(HOUR(C71)&lt;18,"14-18",IF(HOUR(C71)&lt;22,"18-22","22-24"))))))</f>
        <v/>
      </c>
      <c r="AM71" s="21">
        <f>IF(B71="","",SUMIFS($X$7:X71,$AJ$7:AJ71,"&lt;&gt;No",$B$7:B71,"&lt;&gt;"))</f>
        <v/>
      </c>
      <c r="AN71" s="22">
        <f>IF(B71="","",SUMIFS($Y$7:Y71,$AJ$7:AJ71,"&lt;&gt;No",$B$7:B71,"&lt;&gt;"))</f>
        <v/>
      </c>
    </row>
    <row r="72">
      <c r="A72" s="16" t="n"/>
      <c r="B72" s="17" t="n"/>
      <c r="C72" s="18" t="n"/>
      <c r="D72" s="18" t="n"/>
      <c r="E72" s="16" t="n"/>
      <c r="F72" s="16" t="n"/>
      <c r="G72" s="16" t="n"/>
      <c r="H72" s="16" t="n"/>
      <c r="I72" s="16" t="n"/>
      <c r="J72" s="16" t="n"/>
      <c r="K72" s="16" t="n"/>
      <c r="L72" s="16" t="n"/>
      <c r="M72" s="19" t="n"/>
      <c r="N72" s="19" t="n"/>
      <c r="O72" s="19" t="n"/>
      <c r="P72" s="19" t="n"/>
      <c r="Q72" s="19" t="n"/>
      <c r="R72" s="20" t="n"/>
      <c r="S72" s="19" t="n"/>
      <c r="T72" s="20" t="n"/>
      <c r="U72" s="20" t="n"/>
      <c r="V72" s="20" t="n"/>
      <c r="W72" s="20" t="n"/>
      <c r="X72" s="21">
        <f>IF(T72="","",T72-IF(U72="",0,U72)-IF(V72="",0,V72)-IF(W72="",0,W72))</f>
        <v/>
      </c>
      <c r="Y72" s="22">
        <f>IF(OR(R72="",R72=0,X72=""),"",X72/R72)</f>
        <v/>
      </c>
      <c r="Z72" s="16" t="n"/>
      <c r="AA72" s="16" t="n"/>
      <c r="AB72" s="16" t="n"/>
      <c r="AC72" s="16" t="n"/>
      <c r="AD72" s="16" t="n"/>
      <c r="AE72" s="16" t="n"/>
      <c r="AF72" s="16" t="n"/>
      <c r="AG72" s="16" t="n"/>
      <c r="AH72" s="23" t="n"/>
      <c r="AI72" s="21">
        <f>IF(X72="","",IF(G72="MXN",X72,IF(AH72="","",X72*AH72)))</f>
        <v/>
      </c>
      <c r="AJ72" s="16" t="n"/>
      <c r="AK72" s="24">
        <f>IF(B72="","",CHOOSE(WEEKDAY(B72,2),"Lunes","Martes","Miércoles","Jueves","Viernes","Sábado","Domingo"))</f>
        <v/>
      </c>
      <c r="AL72" s="24">
        <f>IF(C72="","",IF(HOUR(C72)&lt;6,"00-06",IF(HOUR(C72)&lt;10,"06-10",IF(HOUR(C72)&lt;14,"10-14",IF(HOUR(C72)&lt;18,"14-18",IF(HOUR(C72)&lt;22,"18-22","22-24"))))))</f>
        <v/>
      </c>
      <c r="AM72" s="21">
        <f>IF(B72="","",SUMIFS($X$7:X72,$AJ$7:AJ72,"&lt;&gt;No",$B$7:B72,"&lt;&gt;"))</f>
        <v/>
      </c>
      <c r="AN72" s="22">
        <f>IF(B72="","",SUMIFS($Y$7:Y72,$AJ$7:AJ72,"&lt;&gt;No",$B$7:B72,"&lt;&gt;"))</f>
        <v/>
      </c>
    </row>
    <row r="73">
      <c r="A73" s="16" t="n"/>
      <c r="B73" s="17" t="n"/>
      <c r="C73" s="18" t="n"/>
      <c r="D73" s="18" t="n"/>
      <c r="E73" s="16" t="n"/>
      <c r="F73" s="16" t="n"/>
      <c r="G73" s="16" t="n"/>
      <c r="H73" s="16" t="n"/>
      <c r="I73" s="16" t="n"/>
      <c r="J73" s="16" t="n"/>
      <c r="K73" s="16" t="n"/>
      <c r="L73" s="16" t="n"/>
      <c r="M73" s="19" t="n"/>
      <c r="N73" s="19" t="n"/>
      <c r="O73" s="19" t="n"/>
      <c r="P73" s="19" t="n"/>
      <c r="Q73" s="19" t="n"/>
      <c r="R73" s="20" t="n"/>
      <c r="S73" s="19" t="n"/>
      <c r="T73" s="20" t="n"/>
      <c r="U73" s="20" t="n"/>
      <c r="V73" s="20" t="n"/>
      <c r="W73" s="20" t="n"/>
      <c r="X73" s="21">
        <f>IF(T73="","",T73-IF(U73="",0,U73)-IF(V73="",0,V73)-IF(W73="",0,W73))</f>
        <v/>
      </c>
      <c r="Y73" s="22">
        <f>IF(OR(R73="",R73=0,X73=""),"",X73/R73)</f>
        <v/>
      </c>
      <c r="Z73" s="16" t="n"/>
      <c r="AA73" s="16" t="n"/>
      <c r="AB73" s="16" t="n"/>
      <c r="AC73" s="16" t="n"/>
      <c r="AD73" s="16" t="n"/>
      <c r="AE73" s="16" t="n"/>
      <c r="AF73" s="16" t="n"/>
      <c r="AG73" s="16" t="n"/>
      <c r="AH73" s="23" t="n"/>
      <c r="AI73" s="21">
        <f>IF(X73="","",IF(G73="MXN",X73,IF(AH73="","",X73*AH73)))</f>
        <v/>
      </c>
      <c r="AJ73" s="16" t="n"/>
      <c r="AK73" s="24">
        <f>IF(B73="","",CHOOSE(WEEKDAY(B73,2),"Lunes","Martes","Miércoles","Jueves","Viernes","Sábado","Domingo"))</f>
        <v/>
      </c>
      <c r="AL73" s="24">
        <f>IF(C73="","",IF(HOUR(C73)&lt;6,"00-06",IF(HOUR(C73)&lt;10,"06-10",IF(HOUR(C73)&lt;14,"10-14",IF(HOUR(C73)&lt;18,"14-18",IF(HOUR(C73)&lt;22,"18-22","22-24"))))))</f>
        <v/>
      </c>
      <c r="AM73" s="21">
        <f>IF(B73="","",SUMIFS($X$7:X73,$AJ$7:AJ73,"&lt;&gt;No",$B$7:B73,"&lt;&gt;"))</f>
        <v/>
      </c>
      <c r="AN73" s="22">
        <f>IF(B73="","",SUMIFS($Y$7:Y73,$AJ$7:AJ73,"&lt;&gt;No",$B$7:B73,"&lt;&gt;"))</f>
        <v/>
      </c>
    </row>
    <row r="74">
      <c r="A74" s="16" t="n"/>
      <c r="B74" s="17" t="n"/>
      <c r="C74" s="18" t="n"/>
      <c r="D74" s="18" t="n"/>
      <c r="E74" s="16" t="n"/>
      <c r="F74" s="16" t="n"/>
      <c r="G74" s="16" t="n"/>
      <c r="H74" s="16" t="n"/>
      <c r="I74" s="16" t="n"/>
      <c r="J74" s="16" t="n"/>
      <c r="K74" s="16" t="n"/>
      <c r="L74" s="16" t="n"/>
      <c r="M74" s="19" t="n"/>
      <c r="N74" s="19" t="n"/>
      <c r="O74" s="19" t="n"/>
      <c r="P74" s="19" t="n"/>
      <c r="Q74" s="19" t="n"/>
      <c r="R74" s="20" t="n"/>
      <c r="S74" s="19" t="n"/>
      <c r="T74" s="20" t="n"/>
      <c r="U74" s="20" t="n"/>
      <c r="V74" s="20" t="n"/>
      <c r="W74" s="20" t="n"/>
      <c r="X74" s="21">
        <f>IF(T74="","",T74-IF(U74="",0,U74)-IF(V74="",0,V74)-IF(W74="",0,W74))</f>
        <v/>
      </c>
      <c r="Y74" s="22">
        <f>IF(OR(R74="",R74=0,X74=""),"",X74/R74)</f>
        <v/>
      </c>
      <c r="Z74" s="16" t="n"/>
      <c r="AA74" s="16" t="n"/>
      <c r="AB74" s="16" t="n"/>
      <c r="AC74" s="16" t="n"/>
      <c r="AD74" s="16" t="n"/>
      <c r="AE74" s="16" t="n"/>
      <c r="AF74" s="16" t="n"/>
      <c r="AG74" s="16" t="n"/>
      <c r="AH74" s="23" t="n"/>
      <c r="AI74" s="21">
        <f>IF(X74="","",IF(G74="MXN",X74,IF(AH74="","",X74*AH74)))</f>
        <v/>
      </c>
      <c r="AJ74" s="16" t="n"/>
      <c r="AK74" s="24">
        <f>IF(B74="","",CHOOSE(WEEKDAY(B74,2),"Lunes","Martes","Miércoles","Jueves","Viernes","Sábado","Domingo"))</f>
        <v/>
      </c>
      <c r="AL74" s="24">
        <f>IF(C74="","",IF(HOUR(C74)&lt;6,"00-06",IF(HOUR(C74)&lt;10,"06-10",IF(HOUR(C74)&lt;14,"10-14",IF(HOUR(C74)&lt;18,"14-18",IF(HOUR(C74)&lt;22,"18-22","22-24"))))))</f>
        <v/>
      </c>
      <c r="AM74" s="21">
        <f>IF(B74="","",SUMIFS($X$7:X74,$AJ$7:AJ74,"&lt;&gt;No",$B$7:B74,"&lt;&gt;"))</f>
        <v/>
      </c>
      <c r="AN74" s="22">
        <f>IF(B74="","",SUMIFS($Y$7:Y74,$AJ$7:AJ74,"&lt;&gt;No",$B$7:B74,"&lt;&gt;"))</f>
        <v/>
      </c>
    </row>
    <row r="75">
      <c r="A75" s="16" t="n"/>
      <c r="B75" s="17" t="n"/>
      <c r="C75" s="18" t="n"/>
      <c r="D75" s="18" t="n"/>
      <c r="E75" s="16" t="n"/>
      <c r="F75" s="16" t="n"/>
      <c r="G75" s="16" t="n"/>
      <c r="H75" s="16" t="n"/>
      <c r="I75" s="16" t="n"/>
      <c r="J75" s="16" t="n"/>
      <c r="K75" s="16" t="n"/>
      <c r="L75" s="16" t="n"/>
      <c r="M75" s="19" t="n"/>
      <c r="N75" s="19" t="n"/>
      <c r="O75" s="19" t="n"/>
      <c r="P75" s="19" t="n"/>
      <c r="Q75" s="19" t="n"/>
      <c r="R75" s="20" t="n"/>
      <c r="S75" s="19" t="n"/>
      <c r="T75" s="20" t="n"/>
      <c r="U75" s="20" t="n"/>
      <c r="V75" s="20" t="n"/>
      <c r="W75" s="20" t="n"/>
      <c r="X75" s="21">
        <f>IF(T75="","",T75-IF(U75="",0,U75)-IF(V75="",0,V75)-IF(W75="",0,W75))</f>
        <v/>
      </c>
      <c r="Y75" s="22">
        <f>IF(OR(R75="",R75=0,X75=""),"",X75/R75)</f>
        <v/>
      </c>
      <c r="Z75" s="16" t="n"/>
      <c r="AA75" s="16" t="n"/>
      <c r="AB75" s="16" t="n"/>
      <c r="AC75" s="16" t="n"/>
      <c r="AD75" s="16" t="n"/>
      <c r="AE75" s="16" t="n"/>
      <c r="AF75" s="16" t="n"/>
      <c r="AG75" s="16" t="n"/>
      <c r="AH75" s="23" t="n"/>
      <c r="AI75" s="21">
        <f>IF(X75="","",IF(G75="MXN",X75,IF(AH75="","",X75*AH75)))</f>
        <v/>
      </c>
      <c r="AJ75" s="16" t="n"/>
      <c r="AK75" s="24">
        <f>IF(B75="","",CHOOSE(WEEKDAY(B75,2),"Lunes","Martes","Miércoles","Jueves","Viernes","Sábado","Domingo"))</f>
        <v/>
      </c>
      <c r="AL75" s="24">
        <f>IF(C75="","",IF(HOUR(C75)&lt;6,"00-06",IF(HOUR(C75)&lt;10,"06-10",IF(HOUR(C75)&lt;14,"10-14",IF(HOUR(C75)&lt;18,"14-18",IF(HOUR(C75)&lt;22,"18-22","22-24"))))))</f>
        <v/>
      </c>
      <c r="AM75" s="21">
        <f>IF(B75="","",SUMIFS($X$7:X75,$AJ$7:AJ75,"&lt;&gt;No",$B$7:B75,"&lt;&gt;"))</f>
        <v/>
      </c>
      <c r="AN75" s="22">
        <f>IF(B75="","",SUMIFS($Y$7:Y75,$AJ$7:AJ75,"&lt;&gt;No",$B$7:B75,"&lt;&gt;"))</f>
        <v/>
      </c>
    </row>
    <row r="76">
      <c r="A76" s="16" t="n"/>
      <c r="B76" s="17" t="n"/>
      <c r="C76" s="18" t="n"/>
      <c r="D76" s="18" t="n"/>
      <c r="E76" s="16" t="n"/>
      <c r="F76" s="16" t="n"/>
      <c r="G76" s="16" t="n"/>
      <c r="H76" s="16" t="n"/>
      <c r="I76" s="16" t="n"/>
      <c r="J76" s="16" t="n"/>
      <c r="K76" s="16" t="n"/>
      <c r="L76" s="16" t="n"/>
      <c r="M76" s="19" t="n"/>
      <c r="N76" s="19" t="n"/>
      <c r="O76" s="19" t="n"/>
      <c r="P76" s="19" t="n"/>
      <c r="Q76" s="19" t="n"/>
      <c r="R76" s="20" t="n"/>
      <c r="S76" s="19" t="n"/>
      <c r="T76" s="20" t="n"/>
      <c r="U76" s="20" t="n"/>
      <c r="V76" s="20" t="n"/>
      <c r="W76" s="20" t="n"/>
      <c r="X76" s="21">
        <f>IF(T76="","",T76-IF(U76="",0,U76)-IF(V76="",0,V76)-IF(W76="",0,W76))</f>
        <v/>
      </c>
      <c r="Y76" s="22">
        <f>IF(OR(R76="",R76=0,X76=""),"",X76/R76)</f>
        <v/>
      </c>
      <c r="Z76" s="16" t="n"/>
      <c r="AA76" s="16" t="n"/>
      <c r="AB76" s="16" t="n"/>
      <c r="AC76" s="16" t="n"/>
      <c r="AD76" s="16" t="n"/>
      <c r="AE76" s="16" t="n"/>
      <c r="AF76" s="16" t="n"/>
      <c r="AG76" s="16" t="n"/>
      <c r="AH76" s="23" t="n"/>
      <c r="AI76" s="21">
        <f>IF(X76="","",IF(G76="MXN",X76,IF(AH76="","",X76*AH76)))</f>
        <v/>
      </c>
      <c r="AJ76" s="16" t="n"/>
      <c r="AK76" s="24">
        <f>IF(B76="","",CHOOSE(WEEKDAY(B76,2),"Lunes","Martes","Miércoles","Jueves","Viernes","Sábado","Domingo"))</f>
        <v/>
      </c>
      <c r="AL76" s="24">
        <f>IF(C76="","",IF(HOUR(C76)&lt;6,"00-06",IF(HOUR(C76)&lt;10,"06-10",IF(HOUR(C76)&lt;14,"10-14",IF(HOUR(C76)&lt;18,"14-18",IF(HOUR(C76)&lt;22,"18-22","22-24"))))))</f>
        <v/>
      </c>
      <c r="AM76" s="21">
        <f>IF(B76="","",SUMIFS($X$7:X76,$AJ$7:AJ76,"&lt;&gt;No",$B$7:B76,"&lt;&gt;"))</f>
        <v/>
      </c>
      <c r="AN76" s="22">
        <f>IF(B76="","",SUMIFS($Y$7:Y76,$AJ$7:AJ76,"&lt;&gt;No",$B$7:B76,"&lt;&gt;"))</f>
        <v/>
      </c>
    </row>
    <row r="77">
      <c r="A77" s="16" t="n"/>
      <c r="B77" s="17" t="n"/>
      <c r="C77" s="18" t="n"/>
      <c r="D77" s="18" t="n"/>
      <c r="E77" s="16" t="n"/>
      <c r="F77" s="16" t="n"/>
      <c r="G77" s="16" t="n"/>
      <c r="H77" s="16" t="n"/>
      <c r="I77" s="16" t="n"/>
      <c r="J77" s="16" t="n"/>
      <c r="K77" s="16" t="n"/>
      <c r="L77" s="16" t="n"/>
      <c r="M77" s="19" t="n"/>
      <c r="N77" s="19" t="n"/>
      <c r="O77" s="19" t="n"/>
      <c r="P77" s="19" t="n"/>
      <c r="Q77" s="19" t="n"/>
      <c r="R77" s="20" t="n"/>
      <c r="S77" s="19" t="n"/>
      <c r="T77" s="20" t="n"/>
      <c r="U77" s="20" t="n"/>
      <c r="V77" s="20" t="n"/>
      <c r="W77" s="20" t="n"/>
      <c r="X77" s="21">
        <f>IF(T77="","",T77-IF(U77="",0,U77)-IF(V77="",0,V77)-IF(W77="",0,W77))</f>
        <v/>
      </c>
      <c r="Y77" s="22">
        <f>IF(OR(R77="",R77=0,X77=""),"",X77/R77)</f>
        <v/>
      </c>
      <c r="Z77" s="16" t="n"/>
      <c r="AA77" s="16" t="n"/>
      <c r="AB77" s="16" t="n"/>
      <c r="AC77" s="16" t="n"/>
      <c r="AD77" s="16" t="n"/>
      <c r="AE77" s="16" t="n"/>
      <c r="AF77" s="16" t="n"/>
      <c r="AG77" s="16" t="n"/>
      <c r="AH77" s="23" t="n"/>
      <c r="AI77" s="21">
        <f>IF(X77="","",IF(G77="MXN",X77,IF(AH77="","",X77*AH77)))</f>
        <v/>
      </c>
      <c r="AJ77" s="16" t="n"/>
      <c r="AK77" s="24">
        <f>IF(B77="","",CHOOSE(WEEKDAY(B77,2),"Lunes","Martes","Miércoles","Jueves","Viernes","Sábado","Domingo"))</f>
        <v/>
      </c>
      <c r="AL77" s="24">
        <f>IF(C77="","",IF(HOUR(C77)&lt;6,"00-06",IF(HOUR(C77)&lt;10,"06-10",IF(HOUR(C77)&lt;14,"10-14",IF(HOUR(C77)&lt;18,"14-18",IF(HOUR(C77)&lt;22,"18-22","22-24"))))))</f>
        <v/>
      </c>
      <c r="AM77" s="21">
        <f>IF(B77="","",SUMIFS($X$7:X77,$AJ$7:AJ77,"&lt;&gt;No",$B$7:B77,"&lt;&gt;"))</f>
        <v/>
      </c>
      <c r="AN77" s="22">
        <f>IF(B77="","",SUMIFS($Y$7:Y77,$AJ$7:AJ77,"&lt;&gt;No",$B$7:B77,"&lt;&gt;"))</f>
        <v/>
      </c>
    </row>
    <row r="78">
      <c r="A78" s="16" t="n"/>
      <c r="B78" s="17" t="n"/>
      <c r="C78" s="18" t="n"/>
      <c r="D78" s="18" t="n"/>
      <c r="E78" s="16" t="n"/>
      <c r="F78" s="16" t="n"/>
      <c r="G78" s="16" t="n"/>
      <c r="H78" s="16" t="n"/>
      <c r="I78" s="16" t="n"/>
      <c r="J78" s="16" t="n"/>
      <c r="K78" s="16" t="n"/>
      <c r="L78" s="16" t="n"/>
      <c r="M78" s="19" t="n"/>
      <c r="N78" s="19" t="n"/>
      <c r="O78" s="19" t="n"/>
      <c r="P78" s="19" t="n"/>
      <c r="Q78" s="19" t="n"/>
      <c r="R78" s="20" t="n"/>
      <c r="S78" s="19" t="n"/>
      <c r="T78" s="20" t="n"/>
      <c r="U78" s="20" t="n"/>
      <c r="V78" s="20" t="n"/>
      <c r="W78" s="20" t="n"/>
      <c r="X78" s="21">
        <f>IF(T78="","",T78-IF(U78="",0,U78)-IF(V78="",0,V78)-IF(W78="",0,W78))</f>
        <v/>
      </c>
      <c r="Y78" s="22">
        <f>IF(OR(R78="",R78=0,X78=""),"",X78/R78)</f>
        <v/>
      </c>
      <c r="Z78" s="16" t="n"/>
      <c r="AA78" s="16" t="n"/>
      <c r="AB78" s="16" t="n"/>
      <c r="AC78" s="16" t="n"/>
      <c r="AD78" s="16" t="n"/>
      <c r="AE78" s="16" t="n"/>
      <c r="AF78" s="16" t="n"/>
      <c r="AG78" s="16" t="n"/>
      <c r="AH78" s="23" t="n"/>
      <c r="AI78" s="21">
        <f>IF(X78="","",IF(G78="MXN",X78,IF(AH78="","",X78*AH78)))</f>
        <v/>
      </c>
      <c r="AJ78" s="16" t="n"/>
      <c r="AK78" s="24">
        <f>IF(B78="","",CHOOSE(WEEKDAY(B78,2),"Lunes","Martes","Miércoles","Jueves","Viernes","Sábado","Domingo"))</f>
        <v/>
      </c>
      <c r="AL78" s="24">
        <f>IF(C78="","",IF(HOUR(C78)&lt;6,"00-06",IF(HOUR(C78)&lt;10,"06-10",IF(HOUR(C78)&lt;14,"10-14",IF(HOUR(C78)&lt;18,"14-18",IF(HOUR(C78)&lt;22,"18-22","22-24"))))))</f>
        <v/>
      </c>
      <c r="AM78" s="21">
        <f>IF(B78="","",SUMIFS($X$7:X78,$AJ$7:AJ78,"&lt;&gt;No",$B$7:B78,"&lt;&gt;"))</f>
        <v/>
      </c>
      <c r="AN78" s="22">
        <f>IF(B78="","",SUMIFS($Y$7:Y78,$AJ$7:AJ78,"&lt;&gt;No",$B$7:B78,"&lt;&gt;"))</f>
        <v/>
      </c>
    </row>
    <row r="79">
      <c r="A79" s="16" t="n"/>
      <c r="B79" s="17" t="n"/>
      <c r="C79" s="18" t="n"/>
      <c r="D79" s="18" t="n"/>
      <c r="E79" s="16" t="n"/>
      <c r="F79" s="16" t="n"/>
      <c r="G79" s="16" t="n"/>
      <c r="H79" s="16" t="n"/>
      <c r="I79" s="16" t="n"/>
      <c r="J79" s="16" t="n"/>
      <c r="K79" s="16" t="n"/>
      <c r="L79" s="16" t="n"/>
      <c r="M79" s="19" t="n"/>
      <c r="N79" s="19" t="n"/>
      <c r="O79" s="19" t="n"/>
      <c r="P79" s="19" t="n"/>
      <c r="Q79" s="19" t="n"/>
      <c r="R79" s="20" t="n"/>
      <c r="S79" s="19" t="n"/>
      <c r="T79" s="20" t="n"/>
      <c r="U79" s="20" t="n"/>
      <c r="V79" s="20" t="n"/>
      <c r="W79" s="20" t="n"/>
      <c r="X79" s="21">
        <f>IF(T79="","",T79-IF(U79="",0,U79)-IF(V79="",0,V79)-IF(W79="",0,W79))</f>
        <v/>
      </c>
      <c r="Y79" s="22">
        <f>IF(OR(R79="",R79=0,X79=""),"",X79/R79)</f>
        <v/>
      </c>
      <c r="Z79" s="16" t="n"/>
      <c r="AA79" s="16" t="n"/>
      <c r="AB79" s="16" t="n"/>
      <c r="AC79" s="16" t="n"/>
      <c r="AD79" s="16" t="n"/>
      <c r="AE79" s="16" t="n"/>
      <c r="AF79" s="16" t="n"/>
      <c r="AG79" s="16" t="n"/>
      <c r="AH79" s="23" t="n"/>
      <c r="AI79" s="21">
        <f>IF(X79="","",IF(G79="MXN",X79,IF(AH79="","",X79*AH79)))</f>
        <v/>
      </c>
      <c r="AJ79" s="16" t="n"/>
      <c r="AK79" s="24">
        <f>IF(B79="","",CHOOSE(WEEKDAY(B79,2),"Lunes","Martes","Miércoles","Jueves","Viernes","Sábado","Domingo"))</f>
        <v/>
      </c>
      <c r="AL79" s="24">
        <f>IF(C79="","",IF(HOUR(C79)&lt;6,"00-06",IF(HOUR(C79)&lt;10,"06-10",IF(HOUR(C79)&lt;14,"10-14",IF(HOUR(C79)&lt;18,"14-18",IF(HOUR(C79)&lt;22,"18-22","22-24"))))))</f>
        <v/>
      </c>
      <c r="AM79" s="21">
        <f>IF(B79="","",SUMIFS($X$7:X79,$AJ$7:AJ79,"&lt;&gt;No",$B$7:B79,"&lt;&gt;"))</f>
        <v/>
      </c>
      <c r="AN79" s="22">
        <f>IF(B79="","",SUMIFS($Y$7:Y79,$AJ$7:AJ79,"&lt;&gt;No",$B$7:B79,"&lt;&gt;"))</f>
        <v/>
      </c>
    </row>
    <row r="80">
      <c r="A80" s="16" t="n"/>
      <c r="B80" s="17" t="n"/>
      <c r="C80" s="18" t="n"/>
      <c r="D80" s="18" t="n"/>
      <c r="E80" s="16" t="n"/>
      <c r="F80" s="16" t="n"/>
      <c r="G80" s="16" t="n"/>
      <c r="H80" s="16" t="n"/>
      <c r="I80" s="16" t="n"/>
      <c r="J80" s="16" t="n"/>
      <c r="K80" s="16" t="n"/>
      <c r="L80" s="16" t="n"/>
      <c r="M80" s="19" t="n"/>
      <c r="N80" s="19" t="n"/>
      <c r="O80" s="19" t="n"/>
      <c r="P80" s="19" t="n"/>
      <c r="Q80" s="19" t="n"/>
      <c r="R80" s="20" t="n"/>
      <c r="S80" s="19" t="n"/>
      <c r="T80" s="20" t="n"/>
      <c r="U80" s="20" t="n"/>
      <c r="V80" s="20" t="n"/>
      <c r="W80" s="20" t="n"/>
      <c r="X80" s="21">
        <f>IF(T80="","",T80-IF(U80="",0,U80)-IF(V80="",0,V80)-IF(W80="",0,W80))</f>
        <v/>
      </c>
      <c r="Y80" s="22">
        <f>IF(OR(R80="",R80=0,X80=""),"",X80/R80)</f>
        <v/>
      </c>
      <c r="Z80" s="16" t="n"/>
      <c r="AA80" s="16" t="n"/>
      <c r="AB80" s="16" t="n"/>
      <c r="AC80" s="16" t="n"/>
      <c r="AD80" s="16" t="n"/>
      <c r="AE80" s="16" t="n"/>
      <c r="AF80" s="16" t="n"/>
      <c r="AG80" s="16" t="n"/>
      <c r="AH80" s="23" t="n"/>
      <c r="AI80" s="21">
        <f>IF(X80="","",IF(G80="MXN",X80,IF(AH80="","",X80*AH80)))</f>
        <v/>
      </c>
      <c r="AJ80" s="16" t="n"/>
      <c r="AK80" s="24">
        <f>IF(B80="","",CHOOSE(WEEKDAY(B80,2),"Lunes","Martes","Miércoles","Jueves","Viernes","Sábado","Domingo"))</f>
        <v/>
      </c>
      <c r="AL80" s="24">
        <f>IF(C80="","",IF(HOUR(C80)&lt;6,"00-06",IF(HOUR(C80)&lt;10,"06-10",IF(HOUR(C80)&lt;14,"10-14",IF(HOUR(C80)&lt;18,"14-18",IF(HOUR(C80)&lt;22,"18-22","22-24"))))))</f>
        <v/>
      </c>
      <c r="AM80" s="21">
        <f>IF(B80="","",SUMIFS($X$7:X80,$AJ$7:AJ80,"&lt;&gt;No",$B$7:B80,"&lt;&gt;"))</f>
        <v/>
      </c>
      <c r="AN80" s="22">
        <f>IF(B80="","",SUMIFS($Y$7:Y80,$AJ$7:AJ80,"&lt;&gt;No",$B$7:B80,"&lt;&gt;"))</f>
        <v/>
      </c>
    </row>
    <row r="81">
      <c r="A81" s="16" t="n"/>
      <c r="B81" s="17" t="n"/>
      <c r="C81" s="18" t="n"/>
      <c r="D81" s="18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9" t="n"/>
      <c r="N81" s="19" t="n"/>
      <c r="O81" s="19" t="n"/>
      <c r="P81" s="19" t="n"/>
      <c r="Q81" s="19" t="n"/>
      <c r="R81" s="20" t="n"/>
      <c r="S81" s="19" t="n"/>
      <c r="T81" s="20" t="n"/>
      <c r="U81" s="20" t="n"/>
      <c r="V81" s="20" t="n"/>
      <c r="W81" s="20" t="n"/>
      <c r="X81" s="21">
        <f>IF(T81="","",T81-IF(U81="",0,U81)-IF(V81="",0,V81)-IF(W81="",0,W81))</f>
        <v/>
      </c>
      <c r="Y81" s="22">
        <f>IF(OR(R81="",R81=0,X81=""),"",X81/R81)</f>
        <v/>
      </c>
      <c r="Z81" s="16" t="n"/>
      <c r="AA81" s="16" t="n"/>
      <c r="AB81" s="16" t="n"/>
      <c r="AC81" s="16" t="n"/>
      <c r="AD81" s="16" t="n"/>
      <c r="AE81" s="16" t="n"/>
      <c r="AF81" s="16" t="n"/>
      <c r="AG81" s="16" t="n"/>
      <c r="AH81" s="23" t="n"/>
      <c r="AI81" s="21">
        <f>IF(X81="","",IF(G81="MXN",X81,IF(AH81="","",X81*AH81)))</f>
        <v/>
      </c>
      <c r="AJ81" s="16" t="n"/>
      <c r="AK81" s="24">
        <f>IF(B81="","",CHOOSE(WEEKDAY(B81,2),"Lunes","Martes","Miércoles","Jueves","Viernes","Sábado","Domingo"))</f>
        <v/>
      </c>
      <c r="AL81" s="24">
        <f>IF(C81="","",IF(HOUR(C81)&lt;6,"00-06",IF(HOUR(C81)&lt;10,"06-10",IF(HOUR(C81)&lt;14,"10-14",IF(HOUR(C81)&lt;18,"14-18",IF(HOUR(C81)&lt;22,"18-22","22-24"))))))</f>
        <v/>
      </c>
      <c r="AM81" s="21">
        <f>IF(B81="","",SUMIFS($X$7:X81,$AJ$7:AJ81,"&lt;&gt;No",$B$7:B81,"&lt;&gt;"))</f>
        <v/>
      </c>
      <c r="AN81" s="22">
        <f>IF(B81="","",SUMIFS($Y$7:Y81,$AJ$7:AJ81,"&lt;&gt;No",$B$7:B81,"&lt;&gt;"))</f>
        <v/>
      </c>
    </row>
    <row r="82">
      <c r="A82" s="16" t="n"/>
      <c r="B82" s="17" t="n"/>
      <c r="C82" s="18" t="n"/>
      <c r="D82" s="18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9" t="n"/>
      <c r="N82" s="19" t="n"/>
      <c r="O82" s="19" t="n"/>
      <c r="P82" s="19" t="n"/>
      <c r="Q82" s="19" t="n"/>
      <c r="R82" s="20" t="n"/>
      <c r="S82" s="19" t="n"/>
      <c r="T82" s="20" t="n"/>
      <c r="U82" s="20" t="n"/>
      <c r="V82" s="20" t="n"/>
      <c r="W82" s="20" t="n"/>
      <c r="X82" s="21">
        <f>IF(T82="","",T82-IF(U82="",0,U82)-IF(V82="",0,V82)-IF(W82="",0,W82))</f>
        <v/>
      </c>
      <c r="Y82" s="22">
        <f>IF(OR(R82="",R82=0,X82=""),"",X82/R82)</f>
        <v/>
      </c>
      <c r="Z82" s="16" t="n"/>
      <c r="AA82" s="16" t="n"/>
      <c r="AB82" s="16" t="n"/>
      <c r="AC82" s="16" t="n"/>
      <c r="AD82" s="16" t="n"/>
      <c r="AE82" s="16" t="n"/>
      <c r="AF82" s="16" t="n"/>
      <c r="AG82" s="16" t="n"/>
      <c r="AH82" s="23" t="n"/>
      <c r="AI82" s="21">
        <f>IF(X82="","",IF(G82="MXN",X82,IF(AH82="","",X82*AH82)))</f>
        <v/>
      </c>
      <c r="AJ82" s="16" t="n"/>
      <c r="AK82" s="24">
        <f>IF(B82="","",CHOOSE(WEEKDAY(B82,2),"Lunes","Martes","Miércoles","Jueves","Viernes","Sábado","Domingo"))</f>
        <v/>
      </c>
      <c r="AL82" s="24">
        <f>IF(C82="","",IF(HOUR(C82)&lt;6,"00-06",IF(HOUR(C82)&lt;10,"06-10",IF(HOUR(C82)&lt;14,"10-14",IF(HOUR(C82)&lt;18,"14-18",IF(HOUR(C82)&lt;22,"18-22","22-24"))))))</f>
        <v/>
      </c>
      <c r="AM82" s="21">
        <f>IF(B82="","",SUMIFS($X$7:X82,$AJ$7:AJ82,"&lt;&gt;No",$B$7:B82,"&lt;&gt;"))</f>
        <v/>
      </c>
      <c r="AN82" s="22">
        <f>IF(B82="","",SUMIFS($Y$7:Y82,$AJ$7:AJ82,"&lt;&gt;No",$B$7:B82,"&lt;&gt;"))</f>
        <v/>
      </c>
    </row>
    <row r="83">
      <c r="A83" s="16" t="n"/>
      <c r="B83" s="17" t="n"/>
      <c r="C83" s="18" t="n"/>
      <c r="D83" s="18" t="n"/>
      <c r="E83" s="16" t="n"/>
      <c r="F83" s="16" t="n"/>
      <c r="G83" s="16" t="n"/>
      <c r="H83" s="16" t="n"/>
      <c r="I83" s="16" t="n"/>
      <c r="J83" s="16" t="n"/>
      <c r="K83" s="16" t="n"/>
      <c r="L83" s="16" t="n"/>
      <c r="M83" s="19" t="n"/>
      <c r="N83" s="19" t="n"/>
      <c r="O83" s="19" t="n"/>
      <c r="P83" s="19" t="n"/>
      <c r="Q83" s="19" t="n"/>
      <c r="R83" s="20" t="n"/>
      <c r="S83" s="19" t="n"/>
      <c r="T83" s="20" t="n"/>
      <c r="U83" s="20" t="n"/>
      <c r="V83" s="20" t="n"/>
      <c r="W83" s="20" t="n"/>
      <c r="X83" s="21">
        <f>IF(T83="","",T83-IF(U83="",0,U83)-IF(V83="",0,V83)-IF(W83="",0,W83))</f>
        <v/>
      </c>
      <c r="Y83" s="22">
        <f>IF(OR(R83="",R83=0,X83=""),"",X83/R83)</f>
        <v/>
      </c>
      <c r="Z83" s="16" t="n"/>
      <c r="AA83" s="16" t="n"/>
      <c r="AB83" s="16" t="n"/>
      <c r="AC83" s="16" t="n"/>
      <c r="AD83" s="16" t="n"/>
      <c r="AE83" s="16" t="n"/>
      <c r="AF83" s="16" t="n"/>
      <c r="AG83" s="16" t="n"/>
      <c r="AH83" s="23" t="n"/>
      <c r="AI83" s="21">
        <f>IF(X83="","",IF(G83="MXN",X83,IF(AH83="","",X83*AH83)))</f>
        <v/>
      </c>
      <c r="AJ83" s="16" t="n"/>
      <c r="AK83" s="24">
        <f>IF(B83="","",CHOOSE(WEEKDAY(B83,2),"Lunes","Martes","Miércoles","Jueves","Viernes","Sábado","Domingo"))</f>
        <v/>
      </c>
      <c r="AL83" s="24">
        <f>IF(C83="","",IF(HOUR(C83)&lt;6,"00-06",IF(HOUR(C83)&lt;10,"06-10",IF(HOUR(C83)&lt;14,"10-14",IF(HOUR(C83)&lt;18,"14-18",IF(HOUR(C83)&lt;22,"18-22","22-24"))))))</f>
        <v/>
      </c>
      <c r="AM83" s="21">
        <f>IF(B83="","",SUMIFS($X$7:X83,$AJ$7:AJ83,"&lt;&gt;No",$B$7:B83,"&lt;&gt;"))</f>
        <v/>
      </c>
      <c r="AN83" s="22">
        <f>IF(B83="","",SUMIFS($Y$7:Y83,$AJ$7:AJ83,"&lt;&gt;No",$B$7:B83,"&lt;&gt;"))</f>
        <v/>
      </c>
    </row>
    <row r="84">
      <c r="A84" s="16" t="n"/>
      <c r="B84" s="17" t="n"/>
      <c r="C84" s="18" t="n"/>
      <c r="D84" s="18" t="n"/>
      <c r="E84" s="16" t="n"/>
      <c r="F84" s="16" t="n"/>
      <c r="G84" s="16" t="n"/>
      <c r="H84" s="16" t="n"/>
      <c r="I84" s="16" t="n"/>
      <c r="J84" s="16" t="n"/>
      <c r="K84" s="16" t="n"/>
      <c r="L84" s="16" t="n"/>
      <c r="M84" s="19" t="n"/>
      <c r="N84" s="19" t="n"/>
      <c r="O84" s="19" t="n"/>
      <c r="P84" s="19" t="n"/>
      <c r="Q84" s="19" t="n"/>
      <c r="R84" s="20" t="n"/>
      <c r="S84" s="19" t="n"/>
      <c r="T84" s="20" t="n"/>
      <c r="U84" s="20" t="n"/>
      <c r="V84" s="20" t="n"/>
      <c r="W84" s="20" t="n"/>
      <c r="X84" s="21">
        <f>IF(T84="","",T84-IF(U84="",0,U84)-IF(V84="",0,V84)-IF(W84="",0,W84))</f>
        <v/>
      </c>
      <c r="Y84" s="22">
        <f>IF(OR(R84="",R84=0,X84=""),"",X84/R84)</f>
        <v/>
      </c>
      <c r="Z84" s="16" t="n"/>
      <c r="AA84" s="16" t="n"/>
      <c r="AB84" s="16" t="n"/>
      <c r="AC84" s="16" t="n"/>
      <c r="AD84" s="16" t="n"/>
      <c r="AE84" s="16" t="n"/>
      <c r="AF84" s="16" t="n"/>
      <c r="AG84" s="16" t="n"/>
      <c r="AH84" s="23" t="n"/>
      <c r="AI84" s="21">
        <f>IF(X84="","",IF(G84="MXN",X84,IF(AH84="","",X84*AH84)))</f>
        <v/>
      </c>
      <c r="AJ84" s="16" t="n"/>
      <c r="AK84" s="24">
        <f>IF(B84="","",CHOOSE(WEEKDAY(B84,2),"Lunes","Martes","Miércoles","Jueves","Viernes","Sábado","Domingo"))</f>
        <v/>
      </c>
      <c r="AL84" s="24">
        <f>IF(C84="","",IF(HOUR(C84)&lt;6,"00-06",IF(HOUR(C84)&lt;10,"06-10",IF(HOUR(C84)&lt;14,"10-14",IF(HOUR(C84)&lt;18,"14-18",IF(HOUR(C84)&lt;22,"18-22","22-24"))))))</f>
        <v/>
      </c>
      <c r="AM84" s="21">
        <f>IF(B84="","",SUMIFS($X$7:X84,$AJ$7:AJ84,"&lt;&gt;No",$B$7:B84,"&lt;&gt;"))</f>
        <v/>
      </c>
      <c r="AN84" s="22">
        <f>IF(B84="","",SUMIFS($Y$7:Y84,$AJ$7:AJ84,"&lt;&gt;No",$B$7:B84,"&lt;&gt;"))</f>
        <v/>
      </c>
    </row>
    <row r="85">
      <c r="A85" s="16" t="n"/>
      <c r="B85" s="17" t="n"/>
      <c r="C85" s="18" t="n"/>
      <c r="D85" s="18" t="n"/>
      <c r="E85" s="16" t="n"/>
      <c r="F85" s="16" t="n"/>
      <c r="G85" s="16" t="n"/>
      <c r="H85" s="16" t="n"/>
      <c r="I85" s="16" t="n"/>
      <c r="J85" s="16" t="n"/>
      <c r="K85" s="16" t="n"/>
      <c r="L85" s="16" t="n"/>
      <c r="M85" s="19" t="n"/>
      <c r="N85" s="19" t="n"/>
      <c r="O85" s="19" t="n"/>
      <c r="P85" s="19" t="n"/>
      <c r="Q85" s="19" t="n"/>
      <c r="R85" s="20" t="n"/>
      <c r="S85" s="19" t="n"/>
      <c r="T85" s="20" t="n"/>
      <c r="U85" s="20" t="n"/>
      <c r="V85" s="20" t="n"/>
      <c r="W85" s="20" t="n"/>
      <c r="X85" s="21">
        <f>IF(T85="","",T85-IF(U85="",0,U85)-IF(V85="",0,V85)-IF(W85="",0,W85))</f>
        <v/>
      </c>
      <c r="Y85" s="22">
        <f>IF(OR(R85="",R85=0,X85=""),"",X85/R85)</f>
        <v/>
      </c>
      <c r="Z85" s="16" t="n"/>
      <c r="AA85" s="16" t="n"/>
      <c r="AB85" s="16" t="n"/>
      <c r="AC85" s="16" t="n"/>
      <c r="AD85" s="16" t="n"/>
      <c r="AE85" s="16" t="n"/>
      <c r="AF85" s="16" t="n"/>
      <c r="AG85" s="16" t="n"/>
      <c r="AH85" s="23" t="n"/>
      <c r="AI85" s="21">
        <f>IF(X85="","",IF(G85="MXN",X85,IF(AH85="","",X85*AH85)))</f>
        <v/>
      </c>
      <c r="AJ85" s="16" t="n"/>
      <c r="AK85" s="24">
        <f>IF(B85="","",CHOOSE(WEEKDAY(B85,2),"Lunes","Martes","Miércoles","Jueves","Viernes","Sábado","Domingo"))</f>
        <v/>
      </c>
      <c r="AL85" s="24">
        <f>IF(C85="","",IF(HOUR(C85)&lt;6,"00-06",IF(HOUR(C85)&lt;10,"06-10",IF(HOUR(C85)&lt;14,"10-14",IF(HOUR(C85)&lt;18,"14-18",IF(HOUR(C85)&lt;22,"18-22","22-24"))))))</f>
        <v/>
      </c>
      <c r="AM85" s="21">
        <f>IF(B85="","",SUMIFS($X$7:X85,$AJ$7:AJ85,"&lt;&gt;No",$B$7:B85,"&lt;&gt;"))</f>
        <v/>
      </c>
      <c r="AN85" s="22">
        <f>IF(B85="","",SUMIFS($Y$7:Y85,$AJ$7:AJ85,"&lt;&gt;No",$B$7:B85,"&lt;&gt;"))</f>
        <v/>
      </c>
    </row>
    <row r="86">
      <c r="A86" s="16" t="n"/>
      <c r="B86" s="17" t="n"/>
      <c r="C86" s="18" t="n"/>
      <c r="D86" s="18" t="n"/>
      <c r="E86" s="16" t="n"/>
      <c r="F86" s="16" t="n"/>
      <c r="G86" s="16" t="n"/>
      <c r="H86" s="16" t="n"/>
      <c r="I86" s="16" t="n"/>
      <c r="J86" s="16" t="n"/>
      <c r="K86" s="16" t="n"/>
      <c r="L86" s="16" t="n"/>
      <c r="M86" s="19" t="n"/>
      <c r="N86" s="19" t="n"/>
      <c r="O86" s="19" t="n"/>
      <c r="P86" s="19" t="n"/>
      <c r="Q86" s="19" t="n"/>
      <c r="R86" s="20" t="n"/>
      <c r="S86" s="19" t="n"/>
      <c r="T86" s="20" t="n"/>
      <c r="U86" s="20" t="n"/>
      <c r="V86" s="20" t="n"/>
      <c r="W86" s="20" t="n"/>
      <c r="X86" s="21">
        <f>IF(T86="","",T86-IF(U86="",0,U86)-IF(V86="",0,V86)-IF(W86="",0,W86))</f>
        <v/>
      </c>
      <c r="Y86" s="22">
        <f>IF(OR(R86="",R86=0,X86=""),"",X86/R86)</f>
        <v/>
      </c>
      <c r="Z86" s="16" t="n"/>
      <c r="AA86" s="16" t="n"/>
      <c r="AB86" s="16" t="n"/>
      <c r="AC86" s="16" t="n"/>
      <c r="AD86" s="16" t="n"/>
      <c r="AE86" s="16" t="n"/>
      <c r="AF86" s="16" t="n"/>
      <c r="AG86" s="16" t="n"/>
      <c r="AH86" s="23" t="n"/>
      <c r="AI86" s="21">
        <f>IF(X86="","",IF(G86="MXN",X86,IF(AH86="","",X86*AH86)))</f>
        <v/>
      </c>
      <c r="AJ86" s="16" t="n"/>
      <c r="AK86" s="24">
        <f>IF(B86="","",CHOOSE(WEEKDAY(B86,2),"Lunes","Martes","Miércoles","Jueves","Viernes","Sábado","Domingo"))</f>
        <v/>
      </c>
      <c r="AL86" s="24">
        <f>IF(C86="","",IF(HOUR(C86)&lt;6,"00-06",IF(HOUR(C86)&lt;10,"06-10",IF(HOUR(C86)&lt;14,"10-14",IF(HOUR(C86)&lt;18,"14-18",IF(HOUR(C86)&lt;22,"18-22","22-24"))))))</f>
        <v/>
      </c>
      <c r="AM86" s="21">
        <f>IF(B86="","",SUMIFS($X$7:X86,$AJ$7:AJ86,"&lt;&gt;No",$B$7:B86,"&lt;&gt;"))</f>
        <v/>
      </c>
      <c r="AN86" s="22">
        <f>IF(B86="","",SUMIFS($Y$7:Y86,$AJ$7:AJ86,"&lt;&gt;No",$B$7:B86,"&lt;&gt;"))</f>
        <v/>
      </c>
    </row>
    <row r="87">
      <c r="A87" s="16" t="n"/>
      <c r="B87" s="17" t="n"/>
      <c r="C87" s="18" t="n"/>
      <c r="D87" s="18" t="n"/>
      <c r="E87" s="16" t="n"/>
      <c r="F87" s="16" t="n"/>
      <c r="G87" s="16" t="n"/>
      <c r="H87" s="16" t="n"/>
      <c r="I87" s="16" t="n"/>
      <c r="J87" s="16" t="n"/>
      <c r="K87" s="16" t="n"/>
      <c r="L87" s="16" t="n"/>
      <c r="M87" s="19" t="n"/>
      <c r="N87" s="19" t="n"/>
      <c r="O87" s="19" t="n"/>
      <c r="P87" s="19" t="n"/>
      <c r="Q87" s="19" t="n"/>
      <c r="R87" s="20" t="n"/>
      <c r="S87" s="19" t="n"/>
      <c r="T87" s="20" t="n"/>
      <c r="U87" s="20" t="n"/>
      <c r="V87" s="20" t="n"/>
      <c r="W87" s="20" t="n"/>
      <c r="X87" s="21">
        <f>IF(T87="","",T87-IF(U87="",0,U87)-IF(V87="",0,V87)-IF(W87="",0,W87))</f>
        <v/>
      </c>
      <c r="Y87" s="22">
        <f>IF(OR(R87="",R87=0,X87=""),"",X87/R87)</f>
        <v/>
      </c>
      <c r="Z87" s="16" t="n"/>
      <c r="AA87" s="16" t="n"/>
      <c r="AB87" s="16" t="n"/>
      <c r="AC87" s="16" t="n"/>
      <c r="AD87" s="16" t="n"/>
      <c r="AE87" s="16" t="n"/>
      <c r="AF87" s="16" t="n"/>
      <c r="AG87" s="16" t="n"/>
      <c r="AH87" s="23" t="n"/>
      <c r="AI87" s="21">
        <f>IF(X87="","",IF(G87="MXN",X87,IF(AH87="","",X87*AH87)))</f>
        <v/>
      </c>
      <c r="AJ87" s="16" t="n"/>
      <c r="AK87" s="24">
        <f>IF(B87="","",CHOOSE(WEEKDAY(B87,2),"Lunes","Martes","Miércoles","Jueves","Viernes","Sábado","Domingo"))</f>
        <v/>
      </c>
      <c r="AL87" s="24">
        <f>IF(C87="","",IF(HOUR(C87)&lt;6,"00-06",IF(HOUR(C87)&lt;10,"06-10",IF(HOUR(C87)&lt;14,"10-14",IF(HOUR(C87)&lt;18,"14-18",IF(HOUR(C87)&lt;22,"18-22","22-24"))))))</f>
        <v/>
      </c>
      <c r="AM87" s="21">
        <f>IF(B87="","",SUMIFS($X$7:X87,$AJ$7:AJ87,"&lt;&gt;No",$B$7:B87,"&lt;&gt;"))</f>
        <v/>
      </c>
      <c r="AN87" s="22">
        <f>IF(B87="","",SUMIFS($Y$7:Y87,$AJ$7:AJ87,"&lt;&gt;No",$B$7:B87,"&lt;&gt;"))</f>
        <v/>
      </c>
    </row>
    <row r="88">
      <c r="A88" s="16" t="n"/>
      <c r="B88" s="17" t="n"/>
      <c r="C88" s="18" t="n"/>
      <c r="D88" s="18" t="n"/>
      <c r="E88" s="16" t="n"/>
      <c r="F88" s="16" t="n"/>
      <c r="G88" s="16" t="n"/>
      <c r="H88" s="16" t="n"/>
      <c r="I88" s="16" t="n"/>
      <c r="J88" s="16" t="n"/>
      <c r="K88" s="16" t="n"/>
      <c r="L88" s="16" t="n"/>
      <c r="M88" s="19" t="n"/>
      <c r="N88" s="19" t="n"/>
      <c r="O88" s="19" t="n"/>
      <c r="P88" s="19" t="n"/>
      <c r="Q88" s="19" t="n"/>
      <c r="R88" s="20" t="n"/>
      <c r="S88" s="19" t="n"/>
      <c r="T88" s="20" t="n"/>
      <c r="U88" s="20" t="n"/>
      <c r="V88" s="20" t="n"/>
      <c r="W88" s="20" t="n"/>
      <c r="X88" s="21">
        <f>IF(T88="","",T88-IF(U88="",0,U88)-IF(V88="",0,V88)-IF(W88="",0,W88))</f>
        <v/>
      </c>
      <c r="Y88" s="22">
        <f>IF(OR(R88="",R88=0,X88=""),"",X88/R88)</f>
        <v/>
      </c>
      <c r="Z88" s="16" t="n"/>
      <c r="AA88" s="16" t="n"/>
      <c r="AB88" s="16" t="n"/>
      <c r="AC88" s="16" t="n"/>
      <c r="AD88" s="16" t="n"/>
      <c r="AE88" s="16" t="n"/>
      <c r="AF88" s="16" t="n"/>
      <c r="AG88" s="16" t="n"/>
      <c r="AH88" s="23" t="n"/>
      <c r="AI88" s="21">
        <f>IF(X88="","",IF(G88="MXN",X88,IF(AH88="","",X88*AH88)))</f>
        <v/>
      </c>
      <c r="AJ88" s="16" t="n"/>
      <c r="AK88" s="24">
        <f>IF(B88="","",CHOOSE(WEEKDAY(B88,2),"Lunes","Martes","Miércoles","Jueves","Viernes","Sábado","Domingo"))</f>
        <v/>
      </c>
      <c r="AL88" s="24">
        <f>IF(C88="","",IF(HOUR(C88)&lt;6,"00-06",IF(HOUR(C88)&lt;10,"06-10",IF(HOUR(C88)&lt;14,"10-14",IF(HOUR(C88)&lt;18,"14-18",IF(HOUR(C88)&lt;22,"18-22","22-24"))))))</f>
        <v/>
      </c>
      <c r="AM88" s="21">
        <f>IF(B88="","",SUMIFS($X$7:X88,$AJ$7:AJ88,"&lt;&gt;No",$B$7:B88,"&lt;&gt;"))</f>
        <v/>
      </c>
      <c r="AN88" s="22">
        <f>IF(B88="","",SUMIFS($Y$7:Y88,$AJ$7:AJ88,"&lt;&gt;No",$B$7:B88,"&lt;&gt;"))</f>
        <v/>
      </c>
    </row>
    <row r="89">
      <c r="A89" s="16" t="n"/>
      <c r="B89" s="17" t="n"/>
      <c r="C89" s="18" t="n"/>
      <c r="D89" s="18" t="n"/>
      <c r="E89" s="16" t="n"/>
      <c r="F89" s="16" t="n"/>
      <c r="G89" s="16" t="n"/>
      <c r="H89" s="16" t="n"/>
      <c r="I89" s="16" t="n"/>
      <c r="J89" s="16" t="n"/>
      <c r="K89" s="16" t="n"/>
      <c r="L89" s="16" t="n"/>
      <c r="M89" s="19" t="n"/>
      <c r="N89" s="19" t="n"/>
      <c r="O89" s="19" t="n"/>
      <c r="P89" s="19" t="n"/>
      <c r="Q89" s="19" t="n"/>
      <c r="R89" s="20" t="n"/>
      <c r="S89" s="19" t="n"/>
      <c r="T89" s="20" t="n"/>
      <c r="U89" s="20" t="n"/>
      <c r="V89" s="20" t="n"/>
      <c r="W89" s="20" t="n"/>
      <c r="X89" s="21">
        <f>IF(T89="","",T89-IF(U89="",0,U89)-IF(V89="",0,V89)-IF(W89="",0,W89))</f>
        <v/>
      </c>
      <c r="Y89" s="22">
        <f>IF(OR(R89="",R89=0,X89=""),"",X89/R89)</f>
        <v/>
      </c>
      <c r="Z89" s="16" t="n"/>
      <c r="AA89" s="16" t="n"/>
      <c r="AB89" s="16" t="n"/>
      <c r="AC89" s="16" t="n"/>
      <c r="AD89" s="16" t="n"/>
      <c r="AE89" s="16" t="n"/>
      <c r="AF89" s="16" t="n"/>
      <c r="AG89" s="16" t="n"/>
      <c r="AH89" s="23" t="n"/>
      <c r="AI89" s="21">
        <f>IF(X89="","",IF(G89="MXN",X89,IF(AH89="","",X89*AH89)))</f>
        <v/>
      </c>
      <c r="AJ89" s="16" t="n"/>
      <c r="AK89" s="24">
        <f>IF(B89="","",CHOOSE(WEEKDAY(B89,2),"Lunes","Martes","Miércoles","Jueves","Viernes","Sábado","Domingo"))</f>
        <v/>
      </c>
      <c r="AL89" s="24">
        <f>IF(C89="","",IF(HOUR(C89)&lt;6,"00-06",IF(HOUR(C89)&lt;10,"06-10",IF(HOUR(C89)&lt;14,"10-14",IF(HOUR(C89)&lt;18,"14-18",IF(HOUR(C89)&lt;22,"18-22","22-24"))))))</f>
        <v/>
      </c>
      <c r="AM89" s="21">
        <f>IF(B89="","",SUMIFS($X$7:X89,$AJ$7:AJ89,"&lt;&gt;No",$B$7:B89,"&lt;&gt;"))</f>
        <v/>
      </c>
      <c r="AN89" s="22">
        <f>IF(B89="","",SUMIFS($Y$7:Y89,$AJ$7:AJ89,"&lt;&gt;No",$B$7:B89,"&lt;&gt;"))</f>
        <v/>
      </c>
    </row>
    <row r="90">
      <c r="A90" s="16" t="n"/>
      <c r="B90" s="17" t="n"/>
      <c r="C90" s="18" t="n"/>
      <c r="D90" s="18" t="n"/>
      <c r="E90" s="16" t="n"/>
      <c r="F90" s="16" t="n"/>
      <c r="G90" s="16" t="n"/>
      <c r="H90" s="16" t="n"/>
      <c r="I90" s="16" t="n"/>
      <c r="J90" s="16" t="n"/>
      <c r="K90" s="16" t="n"/>
      <c r="L90" s="16" t="n"/>
      <c r="M90" s="19" t="n"/>
      <c r="N90" s="19" t="n"/>
      <c r="O90" s="19" t="n"/>
      <c r="P90" s="19" t="n"/>
      <c r="Q90" s="19" t="n"/>
      <c r="R90" s="20" t="n"/>
      <c r="S90" s="19" t="n"/>
      <c r="T90" s="20" t="n"/>
      <c r="U90" s="20" t="n"/>
      <c r="V90" s="20" t="n"/>
      <c r="W90" s="20" t="n"/>
      <c r="X90" s="21">
        <f>IF(T90="","",T90-IF(U90="",0,U90)-IF(V90="",0,V90)-IF(W90="",0,W90))</f>
        <v/>
      </c>
      <c r="Y90" s="22">
        <f>IF(OR(R90="",R90=0,X90=""),"",X90/R90)</f>
        <v/>
      </c>
      <c r="Z90" s="16" t="n"/>
      <c r="AA90" s="16" t="n"/>
      <c r="AB90" s="16" t="n"/>
      <c r="AC90" s="16" t="n"/>
      <c r="AD90" s="16" t="n"/>
      <c r="AE90" s="16" t="n"/>
      <c r="AF90" s="16" t="n"/>
      <c r="AG90" s="16" t="n"/>
      <c r="AH90" s="23" t="n"/>
      <c r="AI90" s="21">
        <f>IF(X90="","",IF(G90="MXN",X90,IF(AH90="","",X90*AH90)))</f>
        <v/>
      </c>
      <c r="AJ90" s="16" t="n"/>
      <c r="AK90" s="24">
        <f>IF(B90="","",CHOOSE(WEEKDAY(B90,2),"Lunes","Martes","Miércoles","Jueves","Viernes","Sábado","Domingo"))</f>
        <v/>
      </c>
      <c r="AL90" s="24">
        <f>IF(C90="","",IF(HOUR(C90)&lt;6,"00-06",IF(HOUR(C90)&lt;10,"06-10",IF(HOUR(C90)&lt;14,"10-14",IF(HOUR(C90)&lt;18,"14-18",IF(HOUR(C90)&lt;22,"18-22","22-24"))))))</f>
        <v/>
      </c>
      <c r="AM90" s="21">
        <f>IF(B90="","",SUMIFS($X$7:X90,$AJ$7:AJ90,"&lt;&gt;No",$B$7:B90,"&lt;&gt;"))</f>
        <v/>
      </c>
      <c r="AN90" s="22">
        <f>IF(B90="","",SUMIFS($Y$7:Y90,$AJ$7:AJ90,"&lt;&gt;No",$B$7:B90,"&lt;&gt;"))</f>
        <v/>
      </c>
    </row>
    <row r="91">
      <c r="A91" s="16" t="n"/>
      <c r="B91" s="17" t="n"/>
      <c r="C91" s="18" t="n"/>
      <c r="D91" s="18" t="n"/>
      <c r="E91" s="16" t="n"/>
      <c r="F91" s="16" t="n"/>
      <c r="G91" s="16" t="n"/>
      <c r="H91" s="16" t="n"/>
      <c r="I91" s="16" t="n"/>
      <c r="J91" s="16" t="n"/>
      <c r="K91" s="16" t="n"/>
      <c r="L91" s="16" t="n"/>
      <c r="M91" s="19" t="n"/>
      <c r="N91" s="19" t="n"/>
      <c r="O91" s="19" t="n"/>
      <c r="P91" s="19" t="n"/>
      <c r="Q91" s="19" t="n"/>
      <c r="R91" s="20" t="n"/>
      <c r="S91" s="19" t="n"/>
      <c r="T91" s="20" t="n"/>
      <c r="U91" s="20" t="n"/>
      <c r="V91" s="20" t="n"/>
      <c r="W91" s="20" t="n"/>
      <c r="X91" s="21">
        <f>IF(T91="","",T91-IF(U91="",0,U91)-IF(V91="",0,V91)-IF(W91="",0,W91))</f>
        <v/>
      </c>
      <c r="Y91" s="22">
        <f>IF(OR(R91="",R91=0,X91=""),"",X91/R91)</f>
        <v/>
      </c>
      <c r="Z91" s="16" t="n"/>
      <c r="AA91" s="16" t="n"/>
      <c r="AB91" s="16" t="n"/>
      <c r="AC91" s="16" t="n"/>
      <c r="AD91" s="16" t="n"/>
      <c r="AE91" s="16" t="n"/>
      <c r="AF91" s="16" t="n"/>
      <c r="AG91" s="16" t="n"/>
      <c r="AH91" s="23" t="n"/>
      <c r="AI91" s="21">
        <f>IF(X91="","",IF(G91="MXN",X91,IF(AH91="","",X91*AH91)))</f>
        <v/>
      </c>
      <c r="AJ91" s="16" t="n"/>
      <c r="AK91" s="24">
        <f>IF(B91="","",CHOOSE(WEEKDAY(B91,2),"Lunes","Martes","Miércoles","Jueves","Viernes","Sábado","Domingo"))</f>
        <v/>
      </c>
      <c r="AL91" s="24">
        <f>IF(C91="","",IF(HOUR(C91)&lt;6,"00-06",IF(HOUR(C91)&lt;10,"06-10",IF(HOUR(C91)&lt;14,"10-14",IF(HOUR(C91)&lt;18,"14-18",IF(HOUR(C91)&lt;22,"18-22","22-24"))))))</f>
        <v/>
      </c>
      <c r="AM91" s="21">
        <f>IF(B91="","",SUMIFS($X$7:X91,$AJ$7:AJ91,"&lt;&gt;No",$B$7:B91,"&lt;&gt;"))</f>
        <v/>
      </c>
      <c r="AN91" s="22">
        <f>IF(B91="","",SUMIFS($Y$7:Y91,$AJ$7:AJ91,"&lt;&gt;No",$B$7:B91,"&lt;&gt;"))</f>
        <v/>
      </c>
    </row>
    <row r="92">
      <c r="A92" s="16" t="n"/>
      <c r="B92" s="17" t="n"/>
      <c r="C92" s="18" t="n"/>
      <c r="D92" s="18" t="n"/>
      <c r="E92" s="16" t="n"/>
      <c r="F92" s="16" t="n"/>
      <c r="G92" s="16" t="n"/>
      <c r="H92" s="16" t="n"/>
      <c r="I92" s="16" t="n"/>
      <c r="J92" s="16" t="n"/>
      <c r="K92" s="16" t="n"/>
      <c r="L92" s="16" t="n"/>
      <c r="M92" s="19" t="n"/>
      <c r="N92" s="19" t="n"/>
      <c r="O92" s="19" t="n"/>
      <c r="P92" s="19" t="n"/>
      <c r="Q92" s="19" t="n"/>
      <c r="R92" s="20" t="n"/>
      <c r="S92" s="19" t="n"/>
      <c r="T92" s="20" t="n"/>
      <c r="U92" s="20" t="n"/>
      <c r="V92" s="20" t="n"/>
      <c r="W92" s="20" t="n"/>
      <c r="X92" s="21">
        <f>IF(T92="","",T92-IF(U92="",0,U92)-IF(V92="",0,V92)-IF(W92="",0,W92))</f>
        <v/>
      </c>
      <c r="Y92" s="22">
        <f>IF(OR(R92="",R92=0,X92=""),"",X92/R92)</f>
        <v/>
      </c>
      <c r="Z92" s="16" t="n"/>
      <c r="AA92" s="16" t="n"/>
      <c r="AB92" s="16" t="n"/>
      <c r="AC92" s="16" t="n"/>
      <c r="AD92" s="16" t="n"/>
      <c r="AE92" s="16" t="n"/>
      <c r="AF92" s="16" t="n"/>
      <c r="AG92" s="16" t="n"/>
      <c r="AH92" s="23" t="n"/>
      <c r="AI92" s="21">
        <f>IF(X92="","",IF(G92="MXN",X92,IF(AH92="","",X92*AH92)))</f>
        <v/>
      </c>
      <c r="AJ92" s="16" t="n"/>
      <c r="AK92" s="24">
        <f>IF(B92="","",CHOOSE(WEEKDAY(B92,2),"Lunes","Martes","Miércoles","Jueves","Viernes","Sábado","Domingo"))</f>
        <v/>
      </c>
      <c r="AL92" s="24">
        <f>IF(C92="","",IF(HOUR(C92)&lt;6,"00-06",IF(HOUR(C92)&lt;10,"06-10",IF(HOUR(C92)&lt;14,"10-14",IF(HOUR(C92)&lt;18,"14-18",IF(HOUR(C92)&lt;22,"18-22","22-24"))))))</f>
        <v/>
      </c>
      <c r="AM92" s="21">
        <f>IF(B92="","",SUMIFS($X$7:X92,$AJ$7:AJ92,"&lt;&gt;No",$B$7:B92,"&lt;&gt;"))</f>
        <v/>
      </c>
      <c r="AN92" s="22">
        <f>IF(B92="","",SUMIFS($Y$7:Y92,$AJ$7:AJ92,"&lt;&gt;No",$B$7:B92,"&lt;&gt;"))</f>
        <v/>
      </c>
    </row>
    <row r="93">
      <c r="A93" s="16" t="n"/>
      <c r="B93" s="17" t="n"/>
      <c r="C93" s="18" t="n"/>
      <c r="D93" s="18" t="n"/>
      <c r="E93" s="16" t="n"/>
      <c r="F93" s="16" t="n"/>
      <c r="G93" s="16" t="n"/>
      <c r="H93" s="16" t="n"/>
      <c r="I93" s="16" t="n"/>
      <c r="J93" s="16" t="n"/>
      <c r="K93" s="16" t="n"/>
      <c r="L93" s="16" t="n"/>
      <c r="M93" s="19" t="n"/>
      <c r="N93" s="19" t="n"/>
      <c r="O93" s="19" t="n"/>
      <c r="P93" s="19" t="n"/>
      <c r="Q93" s="19" t="n"/>
      <c r="R93" s="20" t="n"/>
      <c r="S93" s="19" t="n"/>
      <c r="T93" s="20" t="n"/>
      <c r="U93" s="20" t="n"/>
      <c r="V93" s="20" t="n"/>
      <c r="W93" s="20" t="n"/>
      <c r="X93" s="21">
        <f>IF(T93="","",T93-IF(U93="",0,U93)-IF(V93="",0,V93)-IF(W93="",0,W93))</f>
        <v/>
      </c>
      <c r="Y93" s="22">
        <f>IF(OR(R93="",R93=0,X93=""),"",X93/R93)</f>
        <v/>
      </c>
      <c r="Z93" s="16" t="n"/>
      <c r="AA93" s="16" t="n"/>
      <c r="AB93" s="16" t="n"/>
      <c r="AC93" s="16" t="n"/>
      <c r="AD93" s="16" t="n"/>
      <c r="AE93" s="16" t="n"/>
      <c r="AF93" s="16" t="n"/>
      <c r="AG93" s="16" t="n"/>
      <c r="AH93" s="23" t="n"/>
      <c r="AI93" s="21">
        <f>IF(X93="","",IF(G93="MXN",X93,IF(AH93="","",X93*AH93)))</f>
        <v/>
      </c>
      <c r="AJ93" s="16" t="n"/>
      <c r="AK93" s="24">
        <f>IF(B93="","",CHOOSE(WEEKDAY(B93,2),"Lunes","Martes","Miércoles","Jueves","Viernes","Sábado","Domingo"))</f>
        <v/>
      </c>
      <c r="AL93" s="24">
        <f>IF(C93="","",IF(HOUR(C93)&lt;6,"00-06",IF(HOUR(C93)&lt;10,"06-10",IF(HOUR(C93)&lt;14,"10-14",IF(HOUR(C93)&lt;18,"14-18",IF(HOUR(C93)&lt;22,"18-22","22-24"))))))</f>
        <v/>
      </c>
      <c r="AM93" s="21">
        <f>IF(B93="","",SUMIFS($X$7:X93,$AJ$7:AJ93,"&lt;&gt;No",$B$7:B93,"&lt;&gt;"))</f>
        <v/>
      </c>
      <c r="AN93" s="22">
        <f>IF(B93="","",SUMIFS($Y$7:Y93,$AJ$7:AJ93,"&lt;&gt;No",$B$7:B93,"&lt;&gt;"))</f>
        <v/>
      </c>
    </row>
    <row r="94">
      <c r="A94" s="16" t="n"/>
      <c r="B94" s="17" t="n"/>
      <c r="C94" s="18" t="n"/>
      <c r="D94" s="18" t="n"/>
      <c r="E94" s="16" t="n"/>
      <c r="F94" s="16" t="n"/>
      <c r="G94" s="16" t="n"/>
      <c r="H94" s="16" t="n"/>
      <c r="I94" s="16" t="n"/>
      <c r="J94" s="16" t="n"/>
      <c r="K94" s="16" t="n"/>
      <c r="L94" s="16" t="n"/>
      <c r="M94" s="19" t="n"/>
      <c r="N94" s="19" t="n"/>
      <c r="O94" s="19" t="n"/>
      <c r="P94" s="19" t="n"/>
      <c r="Q94" s="19" t="n"/>
      <c r="R94" s="20" t="n"/>
      <c r="S94" s="19" t="n"/>
      <c r="T94" s="20" t="n"/>
      <c r="U94" s="20" t="n"/>
      <c r="V94" s="20" t="n"/>
      <c r="W94" s="20" t="n"/>
      <c r="X94" s="21">
        <f>IF(T94="","",T94-IF(U94="",0,U94)-IF(V94="",0,V94)-IF(W94="",0,W94))</f>
        <v/>
      </c>
      <c r="Y94" s="22">
        <f>IF(OR(R94="",R94=0,X94=""),"",X94/R94)</f>
        <v/>
      </c>
      <c r="Z94" s="16" t="n"/>
      <c r="AA94" s="16" t="n"/>
      <c r="AB94" s="16" t="n"/>
      <c r="AC94" s="16" t="n"/>
      <c r="AD94" s="16" t="n"/>
      <c r="AE94" s="16" t="n"/>
      <c r="AF94" s="16" t="n"/>
      <c r="AG94" s="16" t="n"/>
      <c r="AH94" s="23" t="n"/>
      <c r="AI94" s="21">
        <f>IF(X94="","",IF(G94="MXN",X94,IF(AH94="","",X94*AH94)))</f>
        <v/>
      </c>
      <c r="AJ94" s="16" t="n"/>
      <c r="AK94" s="24">
        <f>IF(B94="","",CHOOSE(WEEKDAY(B94,2),"Lunes","Martes","Miércoles","Jueves","Viernes","Sábado","Domingo"))</f>
        <v/>
      </c>
      <c r="AL94" s="24">
        <f>IF(C94="","",IF(HOUR(C94)&lt;6,"00-06",IF(HOUR(C94)&lt;10,"06-10",IF(HOUR(C94)&lt;14,"10-14",IF(HOUR(C94)&lt;18,"14-18",IF(HOUR(C94)&lt;22,"18-22","22-24"))))))</f>
        <v/>
      </c>
      <c r="AM94" s="21">
        <f>IF(B94="","",SUMIFS($X$7:X94,$AJ$7:AJ94,"&lt;&gt;No",$B$7:B94,"&lt;&gt;"))</f>
        <v/>
      </c>
      <c r="AN94" s="22">
        <f>IF(B94="","",SUMIFS($Y$7:Y94,$AJ$7:AJ94,"&lt;&gt;No",$B$7:B94,"&lt;&gt;"))</f>
        <v/>
      </c>
    </row>
    <row r="95">
      <c r="A95" s="16" t="n"/>
      <c r="B95" s="17" t="n"/>
      <c r="C95" s="18" t="n"/>
      <c r="D95" s="18" t="n"/>
      <c r="E95" s="16" t="n"/>
      <c r="F95" s="16" t="n"/>
      <c r="G95" s="16" t="n"/>
      <c r="H95" s="16" t="n"/>
      <c r="I95" s="16" t="n"/>
      <c r="J95" s="16" t="n"/>
      <c r="K95" s="16" t="n"/>
      <c r="L95" s="16" t="n"/>
      <c r="M95" s="19" t="n"/>
      <c r="N95" s="19" t="n"/>
      <c r="O95" s="19" t="n"/>
      <c r="P95" s="19" t="n"/>
      <c r="Q95" s="19" t="n"/>
      <c r="R95" s="20" t="n"/>
      <c r="S95" s="19" t="n"/>
      <c r="T95" s="20" t="n"/>
      <c r="U95" s="20" t="n"/>
      <c r="V95" s="20" t="n"/>
      <c r="W95" s="20" t="n"/>
      <c r="X95" s="21">
        <f>IF(T95="","",T95-IF(U95="",0,U95)-IF(V95="",0,V95)-IF(W95="",0,W95))</f>
        <v/>
      </c>
      <c r="Y95" s="22">
        <f>IF(OR(R95="",R95=0,X95=""),"",X95/R95)</f>
        <v/>
      </c>
      <c r="Z95" s="16" t="n"/>
      <c r="AA95" s="16" t="n"/>
      <c r="AB95" s="16" t="n"/>
      <c r="AC95" s="16" t="n"/>
      <c r="AD95" s="16" t="n"/>
      <c r="AE95" s="16" t="n"/>
      <c r="AF95" s="16" t="n"/>
      <c r="AG95" s="16" t="n"/>
      <c r="AH95" s="23" t="n"/>
      <c r="AI95" s="21">
        <f>IF(X95="","",IF(G95="MXN",X95,IF(AH95="","",X95*AH95)))</f>
        <v/>
      </c>
      <c r="AJ95" s="16" t="n"/>
      <c r="AK95" s="24">
        <f>IF(B95="","",CHOOSE(WEEKDAY(B95,2),"Lunes","Martes","Miércoles","Jueves","Viernes","Sábado","Domingo"))</f>
        <v/>
      </c>
      <c r="AL95" s="24">
        <f>IF(C95="","",IF(HOUR(C95)&lt;6,"00-06",IF(HOUR(C95)&lt;10,"06-10",IF(HOUR(C95)&lt;14,"10-14",IF(HOUR(C95)&lt;18,"14-18",IF(HOUR(C95)&lt;22,"18-22","22-24"))))))</f>
        <v/>
      </c>
      <c r="AM95" s="21">
        <f>IF(B95="","",SUMIFS($X$7:X95,$AJ$7:AJ95,"&lt;&gt;No",$B$7:B95,"&lt;&gt;"))</f>
        <v/>
      </c>
      <c r="AN95" s="22">
        <f>IF(B95="","",SUMIFS($Y$7:Y95,$AJ$7:AJ95,"&lt;&gt;No",$B$7:B95,"&lt;&gt;"))</f>
        <v/>
      </c>
    </row>
    <row r="96">
      <c r="A96" s="16" t="n"/>
      <c r="B96" s="17" t="n"/>
      <c r="C96" s="18" t="n"/>
      <c r="D96" s="18" t="n"/>
      <c r="E96" s="16" t="n"/>
      <c r="F96" s="16" t="n"/>
      <c r="G96" s="16" t="n"/>
      <c r="H96" s="16" t="n"/>
      <c r="I96" s="16" t="n"/>
      <c r="J96" s="16" t="n"/>
      <c r="K96" s="16" t="n"/>
      <c r="L96" s="16" t="n"/>
      <c r="M96" s="19" t="n"/>
      <c r="N96" s="19" t="n"/>
      <c r="O96" s="19" t="n"/>
      <c r="P96" s="19" t="n"/>
      <c r="Q96" s="19" t="n"/>
      <c r="R96" s="20" t="n"/>
      <c r="S96" s="19" t="n"/>
      <c r="T96" s="20" t="n"/>
      <c r="U96" s="20" t="n"/>
      <c r="V96" s="20" t="n"/>
      <c r="W96" s="20" t="n"/>
      <c r="X96" s="21">
        <f>IF(T96="","",T96-IF(U96="",0,U96)-IF(V96="",0,V96)-IF(W96="",0,W96))</f>
        <v/>
      </c>
      <c r="Y96" s="22">
        <f>IF(OR(R96="",R96=0,X96=""),"",X96/R96)</f>
        <v/>
      </c>
      <c r="Z96" s="16" t="n"/>
      <c r="AA96" s="16" t="n"/>
      <c r="AB96" s="16" t="n"/>
      <c r="AC96" s="16" t="n"/>
      <c r="AD96" s="16" t="n"/>
      <c r="AE96" s="16" t="n"/>
      <c r="AF96" s="16" t="n"/>
      <c r="AG96" s="16" t="n"/>
      <c r="AH96" s="23" t="n"/>
      <c r="AI96" s="21">
        <f>IF(X96="","",IF(G96="MXN",X96,IF(AH96="","",X96*AH96)))</f>
        <v/>
      </c>
      <c r="AJ96" s="16" t="n"/>
      <c r="AK96" s="24">
        <f>IF(B96="","",CHOOSE(WEEKDAY(B96,2),"Lunes","Martes","Miércoles","Jueves","Viernes","Sábado","Domingo"))</f>
        <v/>
      </c>
      <c r="AL96" s="24">
        <f>IF(C96="","",IF(HOUR(C96)&lt;6,"00-06",IF(HOUR(C96)&lt;10,"06-10",IF(HOUR(C96)&lt;14,"10-14",IF(HOUR(C96)&lt;18,"14-18",IF(HOUR(C96)&lt;22,"18-22","22-24"))))))</f>
        <v/>
      </c>
      <c r="AM96" s="21">
        <f>IF(B96="","",SUMIFS($X$7:X96,$AJ$7:AJ96,"&lt;&gt;No",$B$7:B96,"&lt;&gt;"))</f>
        <v/>
      </c>
      <c r="AN96" s="22">
        <f>IF(B96="","",SUMIFS($Y$7:Y96,$AJ$7:AJ96,"&lt;&gt;No",$B$7:B96,"&lt;&gt;"))</f>
        <v/>
      </c>
    </row>
    <row r="97">
      <c r="A97" s="16" t="n"/>
      <c r="B97" s="17" t="n"/>
      <c r="C97" s="18" t="n"/>
      <c r="D97" s="18" t="n"/>
      <c r="E97" s="16" t="n"/>
      <c r="F97" s="16" t="n"/>
      <c r="G97" s="16" t="n"/>
      <c r="H97" s="16" t="n"/>
      <c r="I97" s="16" t="n"/>
      <c r="J97" s="16" t="n"/>
      <c r="K97" s="16" t="n"/>
      <c r="L97" s="16" t="n"/>
      <c r="M97" s="19" t="n"/>
      <c r="N97" s="19" t="n"/>
      <c r="O97" s="19" t="n"/>
      <c r="P97" s="19" t="n"/>
      <c r="Q97" s="19" t="n"/>
      <c r="R97" s="20" t="n"/>
      <c r="S97" s="19" t="n"/>
      <c r="T97" s="20" t="n"/>
      <c r="U97" s="20" t="n"/>
      <c r="V97" s="20" t="n"/>
      <c r="W97" s="20" t="n"/>
      <c r="X97" s="21">
        <f>IF(T97="","",T97-IF(U97="",0,U97)-IF(V97="",0,V97)-IF(W97="",0,W97))</f>
        <v/>
      </c>
      <c r="Y97" s="22">
        <f>IF(OR(R97="",R97=0,X97=""),"",X97/R97)</f>
        <v/>
      </c>
      <c r="Z97" s="16" t="n"/>
      <c r="AA97" s="16" t="n"/>
      <c r="AB97" s="16" t="n"/>
      <c r="AC97" s="16" t="n"/>
      <c r="AD97" s="16" t="n"/>
      <c r="AE97" s="16" t="n"/>
      <c r="AF97" s="16" t="n"/>
      <c r="AG97" s="16" t="n"/>
      <c r="AH97" s="23" t="n"/>
      <c r="AI97" s="21">
        <f>IF(X97="","",IF(G97="MXN",X97,IF(AH97="","",X97*AH97)))</f>
        <v/>
      </c>
      <c r="AJ97" s="16" t="n"/>
      <c r="AK97" s="24">
        <f>IF(B97="","",CHOOSE(WEEKDAY(B97,2),"Lunes","Martes","Miércoles","Jueves","Viernes","Sábado","Domingo"))</f>
        <v/>
      </c>
      <c r="AL97" s="24">
        <f>IF(C97="","",IF(HOUR(C97)&lt;6,"00-06",IF(HOUR(C97)&lt;10,"06-10",IF(HOUR(C97)&lt;14,"10-14",IF(HOUR(C97)&lt;18,"14-18",IF(HOUR(C97)&lt;22,"18-22","22-24"))))))</f>
        <v/>
      </c>
      <c r="AM97" s="21">
        <f>IF(B97="","",SUMIFS($X$7:X97,$AJ$7:AJ97,"&lt;&gt;No",$B$7:B97,"&lt;&gt;"))</f>
        <v/>
      </c>
      <c r="AN97" s="22">
        <f>IF(B97="","",SUMIFS($Y$7:Y97,$AJ$7:AJ97,"&lt;&gt;No",$B$7:B97,"&lt;&gt;"))</f>
        <v/>
      </c>
    </row>
    <row r="98">
      <c r="A98" s="16" t="n"/>
      <c r="B98" s="17" t="n"/>
      <c r="C98" s="18" t="n"/>
      <c r="D98" s="18" t="n"/>
      <c r="E98" s="16" t="n"/>
      <c r="F98" s="16" t="n"/>
      <c r="G98" s="16" t="n"/>
      <c r="H98" s="16" t="n"/>
      <c r="I98" s="16" t="n"/>
      <c r="J98" s="16" t="n"/>
      <c r="K98" s="16" t="n"/>
      <c r="L98" s="16" t="n"/>
      <c r="M98" s="19" t="n"/>
      <c r="N98" s="19" t="n"/>
      <c r="O98" s="19" t="n"/>
      <c r="P98" s="19" t="n"/>
      <c r="Q98" s="19" t="n"/>
      <c r="R98" s="20" t="n"/>
      <c r="S98" s="19" t="n"/>
      <c r="T98" s="20" t="n"/>
      <c r="U98" s="20" t="n"/>
      <c r="V98" s="20" t="n"/>
      <c r="W98" s="20" t="n"/>
      <c r="X98" s="21">
        <f>IF(T98="","",T98-IF(U98="",0,U98)-IF(V98="",0,V98)-IF(W98="",0,W98))</f>
        <v/>
      </c>
      <c r="Y98" s="22">
        <f>IF(OR(R98="",R98=0,X98=""),"",X98/R98)</f>
        <v/>
      </c>
      <c r="Z98" s="16" t="n"/>
      <c r="AA98" s="16" t="n"/>
      <c r="AB98" s="16" t="n"/>
      <c r="AC98" s="16" t="n"/>
      <c r="AD98" s="16" t="n"/>
      <c r="AE98" s="16" t="n"/>
      <c r="AF98" s="16" t="n"/>
      <c r="AG98" s="16" t="n"/>
      <c r="AH98" s="23" t="n"/>
      <c r="AI98" s="21">
        <f>IF(X98="","",IF(G98="MXN",X98,IF(AH98="","",X98*AH98)))</f>
        <v/>
      </c>
      <c r="AJ98" s="16" t="n"/>
      <c r="AK98" s="24">
        <f>IF(B98="","",CHOOSE(WEEKDAY(B98,2),"Lunes","Martes","Miércoles","Jueves","Viernes","Sábado","Domingo"))</f>
        <v/>
      </c>
      <c r="AL98" s="24">
        <f>IF(C98="","",IF(HOUR(C98)&lt;6,"00-06",IF(HOUR(C98)&lt;10,"06-10",IF(HOUR(C98)&lt;14,"10-14",IF(HOUR(C98)&lt;18,"14-18",IF(HOUR(C98)&lt;22,"18-22","22-24"))))))</f>
        <v/>
      </c>
      <c r="AM98" s="21">
        <f>IF(B98="","",SUMIFS($X$7:X98,$AJ$7:AJ98,"&lt;&gt;No",$B$7:B98,"&lt;&gt;"))</f>
        <v/>
      </c>
      <c r="AN98" s="22">
        <f>IF(B98="","",SUMIFS($Y$7:Y98,$AJ$7:AJ98,"&lt;&gt;No",$B$7:B98,"&lt;&gt;"))</f>
        <v/>
      </c>
    </row>
    <row r="99">
      <c r="A99" s="16" t="n"/>
      <c r="B99" s="17" t="n"/>
      <c r="C99" s="18" t="n"/>
      <c r="D99" s="18" t="n"/>
      <c r="E99" s="16" t="n"/>
      <c r="F99" s="16" t="n"/>
      <c r="G99" s="16" t="n"/>
      <c r="H99" s="16" t="n"/>
      <c r="I99" s="16" t="n"/>
      <c r="J99" s="16" t="n"/>
      <c r="K99" s="16" t="n"/>
      <c r="L99" s="16" t="n"/>
      <c r="M99" s="19" t="n"/>
      <c r="N99" s="19" t="n"/>
      <c r="O99" s="19" t="n"/>
      <c r="P99" s="19" t="n"/>
      <c r="Q99" s="19" t="n"/>
      <c r="R99" s="20" t="n"/>
      <c r="S99" s="19" t="n"/>
      <c r="T99" s="20" t="n"/>
      <c r="U99" s="20" t="n"/>
      <c r="V99" s="20" t="n"/>
      <c r="W99" s="20" t="n"/>
      <c r="X99" s="21">
        <f>IF(T99="","",T99-IF(U99="",0,U99)-IF(V99="",0,V99)-IF(W99="",0,W99))</f>
        <v/>
      </c>
      <c r="Y99" s="22">
        <f>IF(OR(R99="",R99=0,X99=""),"",X99/R99)</f>
        <v/>
      </c>
      <c r="Z99" s="16" t="n"/>
      <c r="AA99" s="16" t="n"/>
      <c r="AB99" s="16" t="n"/>
      <c r="AC99" s="16" t="n"/>
      <c r="AD99" s="16" t="n"/>
      <c r="AE99" s="16" t="n"/>
      <c r="AF99" s="16" t="n"/>
      <c r="AG99" s="16" t="n"/>
      <c r="AH99" s="23" t="n"/>
      <c r="AI99" s="21">
        <f>IF(X99="","",IF(G99="MXN",X99,IF(AH99="","",X99*AH99)))</f>
        <v/>
      </c>
      <c r="AJ99" s="16" t="n"/>
      <c r="AK99" s="24">
        <f>IF(B99="","",CHOOSE(WEEKDAY(B99,2),"Lunes","Martes","Miércoles","Jueves","Viernes","Sábado","Domingo"))</f>
        <v/>
      </c>
      <c r="AL99" s="24">
        <f>IF(C99="","",IF(HOUR(C99)&lt;6,"00-06",IF(HOUR(C99)&lt;10,"06-10",IF(HOUR(C99)&lt;14,"10-14",IF(HOUR(C99)&lt;18,"14-18",IF(HOUR(C99)&lt;22,"18-22","22-24"))))))</f>
        <v/>
      </c>
      <c r="AM99" s="21">
        <f>IF(B99="","",SUMIFS($X$7:X99,$AJ$7:AJ99,"&lt;&gt;No",$B$7:B99,"&lt;&gt;"))</f>
        <v/>
      </c>
      <c r="AN99" s="22">
        <f>IF(B99="","",SUMIFS($Y$7:Y99,$AJ$7:AJ99,"&lt;&gt;No",$B$7:B99,"&lt;&gt;"))</f>
        <v/>
      </c>
    </row>
    <row r="100">
      <c r="A100" s="16" t="n"/>
      <c r="B100" s="17" t="n"/>
      <c r="C100" s="18" t="n"/>
      <c r="D100" s="18" t="n"/>
      <c r="E100" s="16" t="n"/>
      <c r="F100" s="16" t="n"/>
      <c r="G100" s="16" t="n"/>
      <c r="H100" s="16" t="n"/>
      <c r="I100" s="16" t="n"/>
      <c r="J100" s="16" t="n"/>
      <c r="K100" s="16" t="n"/>
      <c r="L100" s="16" t="n"/>
      <c r="M100" s="19" t="n"/>
      <c r="N100" s="19" t="n"/>
      <c r="O100" s="19" t="n"/>
      <c r="P100" s="19" t="n"/>
      <c r="Q100" s="19" t="n"/>
      <c r="R100" s="20" t="n"/>
      <c r="S100" s="19" t="n"/>
      <c r="T100" s="20" t="n"/>
      <c r="U100" s="20" t="n"/>
      <c r="V100" s="20" t="n"/>
      <c r="W100" s="20" t="n"/>
      <c r="X100" s="21">
        <f>IF(T100="","",T100-IF(U100="",0,U100)-IF(V100="",0,V100)-IF(W100="",0,W100))</f>
        <v/>
      </c>
      <c r="Y100" s="22">
        <f>IF(OR(R100="",R100=0,X100=""),"",X100/R100)</f>
        <v/>
      </c>
      <c r="Z100" s="16" t="n"/>
      <c r="AA100" s="16" t="n"/>
      <c r="AB100" s="16" t="n"/>
      <c r="AC100" s="16" t="n"/>
      <c r="AD100" s="16" t="n"/>
      <c r="AE100" s="16" t="n"/>
      <c r="AF100" s="16" t="n"/>
      <c r="AG100" s="16" t="n"/>
      <c r="AH100" s="23" t="n"/>
      <c r="AI100" s="21">
        <f>IF(X100="","",IF(G100="MXN",X100,IF(AH100="","",X100*AH100)))</f>
        <v/>
      </c>
      <c r="AJ100" s="16" t="n"/>
      <c r="AK100" s="24">
        <f>IF(B100="","",CHOOSE(WEEKDAY(B100,2),"Lunes","Martes","Miércoles","Jueves","Viernes","Sábado","Domingo"))</f>
        <v/>
      </c>
      <c r="AL100" s="24">
        <f>IF(C100="","",IF(HOUR(C100)&lt;6,"00-06",IF(HOUR(C100)&lt;10,"06-10",IF(HOUR(C100)&lt;14,"10-14",IF(HOUR(C100)&lt;18,"14-18",IF(HOUR(C100)&lt;22,"18-22","22-24"))))))</f>
        <v/>
      </c>
      <c r="AM100" s="21">
        <f>IF(B100="","",SUMIFS($X$7:X100,$AJ$7:AJ100,"&lt;&gt;No",$B$7:B100,"&lt;&gt;"))</f>
        <v/>
      </c>
      <c r="AN100" s="22">
        <f>IF(B100="","",SUMIFS($Y$7:Y100,$AJ$7:AJ100,"&lt;&gt;No",$B$7:B100,"&lt;&gt;"))</f>
        <v/>
      </c>
    </row>
    <row r="101">
      <c r="A101" s="16" t="n"/>
      <c r="B101" s="17" t="n"/>
      <c r="C101" s="18" t="n"/>
      <c r="D101" s="18" t="n"/>
      <c r="E101" s="16" t="n"/>
      <c r="F101" s="16" t="n"/>
      <c r="G101" s="16" t="n"/>
      <c r="H101" s="16" t="n"/>
      <c r="I101" s="16" t="n"/>
      <c r="J101" s="16" t="n"/>
      <c r="K101" s="16" t="n"/>
      <c r="L101" s="16" t="n"/>
      <c r="M101" s="19" t="n"/>
      <c r="N101" s="19" t="n"/>
      <c r="O101" s="19" t="n"/>
      <c r="P101" s="19" t="n"/>
      <c r="Q101" s="19" t="n"/>
      <c r="R101" s="20" t="n"/>
      <c r="S101" s="19" t="n"/>
      <c r="T101" s="20" t="n"/>
      <c r="U101" s="20" t="n"/>
      <c r="V101" s="20" t="n"/>
      <c r="W101" s="20" t="n"/>
      <c r="X101" s="21">
        <f>IF(T101="","",T101-IF(U101="",0,U101)-IF(V101="",0,V101)-IF(W101="",0,W101))</f>
        <v/>
      </c>
      <c r="Y101" s="22">
        <f>IF(OR(R101="",R101=0,X101=""),"",X101/R101)</f>
        <v/>
      </c>
      <c r="Z101" s="16" t="n"/>
      <c r="AA101" s="16" t="n"/>
      <c r="AB101" s="16" t="n"/>
      <c r="AC101" s="16" t="n"/>
      <c r="AD101" s="16" t="n"/>
      <c r="AE101" s="16" t="n"/>
      <c r="AF101" s="16" t="n"/>
      <c r="AG101" s="16" t="n"/>
      <c r="AH101" s="23" t="n"/>
      <c r="AI101" s="21">
        <f>IF(X101="","",IF(G101="MXN",X101,IF(AH101="","",X101*AH101)))</f>
        <v/>
      </c>
      <c r="AJ101" s="16" t="n"/>
      <c r="AK101" s="24">
        <f>IF(B101="","",CHOOSE(WEEKDAY(B101,2),"Lunes","Martes","Miércoles","Jueves","Viernes","Sábado","Domingo"))</f>
        <v/>
      </c>
      <c r="AL101" s="24">
        <f>IF(C101="","",IF(HOUR(C101)&lt;6,"00-06",IF(HOUR(C101)&lt;10,"06-10",IF(HOUR(C101)&lt;14,"10-14",IF(HOUR(C101)&lt;18,"14-18",IF(HOUR(C101)&lt;22,"18-22","22-24"))))))</f>
        <v/>
      </c>
      <c r="AM101" s="21">
        <f>IF(B101="","",SUMIFS($X$7:X101,$AJ$7:AJ101,"&lt;&gt;No",$B$7:B101,"&lt;&gt;"))</f>
        <v/>
      </c>
      <c r="AN101" s="22">
        <f>IF(B101="","",SUMIFS($Y$7:Y101,$AJ$7:AJ101,"&lt;&gt;No",$B$7:B101,"&lt;&gt;"))</f>
        <v/>
      </c>
    </row>
    <row r="102">
      <c r="A102" s="16" t="n"/>
      <c r="B102" s="17" t="n"/>
      <c r="C102" s="18" t="n"/>
      <c r="D102" s="18" t="n"/>
      <c r="E102" s="16" t="n"/>
      <c r="F102" s="16" t="n"/>
      <c r="G102" s="16" t="n"/>
      <c r="H102" s="16" t="n"/>
      <c r="I102" s="16" t="n"/>
      <c r="J102" s="16" t="n"/>
      <c r="K102" s="16" t="n"/>
      <c r="L102" s="16" t="n"/>
      <c r="M102" s="19" t="n"/>
      <c r="N102" s="19" t="n"/>
      <c r="O102" s="19" t="n"/>
      <c r="P102" s="19" t="n"/>
      <c r="Q102" s="19" t="n"/>
      <c r="R102" s="20" t="n"/>
      <c r="S102" s="19" t="n"/>
      <c r="T102" s="20" t="n"/>
      <c r="U102" s="20" t="n"/>
      <c r="V102" s="20" t="n"/>
      <c r="W102" s="20" t="n"/>
      <c r="X102" s="21">
        <f>IF(T102="","",T102-IF(U102="",0,U102)-IF(V102="",0,V102)-IF(W102="",0,W102))</f>
        <v/>
      </c>
      <c r="Y102" s="22">
        <f>IF(OR(R102="",R102=0,X102=""),"",X102/R102)</f>
        <v/>
      </c>
      <c r="Z102" s="16" t="n"/>
      <c r="AA102" s="16" t="n"/>
      <c r="AB102" s="16" t="n"/>
      <c r="AC102" s="16" t="n"/>
      <c r="AD102" s="16" t="n"/>
      <c r="AE102" s="16" t="n"/>
      <c r="AF102" s="16" t="n"/>
      <c r="AG102" s="16" t="n"/>
      <c r="AH102" s="23" t="n"/>
      <c r="AI102" s="21">
        <f>IF(X102="","",IF(G102="MXN",X102,IF(AH102="","",X102*AH102)))</f>
        <v/>
      </c>
      <c r="AJ102" s="16" t="n"/>
      <c r="AK102" s="24">
        <f>IF(B102="","",CHOOSE(WEEKDAY(B102,2),"Lunes","Martes","Miércoles","Jueves","Viernes","Sábado","Domingo"))</f>
        <v/>
      </c>
      <c r="AL102" s="24">
        <f>IF(C102="","",IF(HOUR(C102)&lt;6,"00-06",IF(HOUR(C102)&lt;10,"06-10",IF(HOUR(C102)&lt;14,"10-14",IF(HOUR(C102)&lt;18,"14-18",IF(HOUR(C102)&lt;22,"18-22","22-24"))))))</f>
        <v/>
      </c>
      <c r="AM102" s="21">
        <f>IF(B102="","",SUMIFS($X$7:X102,$AJ$7:AJ102,"&lt;&gt;No",$B$7:B102,"&lt;&gt;"))</f>
        <v/>
      </c>
      <c r="AN102" s="22">
        <f>IF(B102="","",SUMIFS($Y$7:Y102,$AJ$7:AJ102,"&lt;&gt;No",$B$7:B102,"&lt;&gt;"))</f>
        <v/>
      </c>
    </row>
    <row r="103">
      <c r="A103" s="16" t="n"/>
      <c r="B103" s="17" t="n"/>
      <c r="C103" s="18" t="n"/>
      <c r="D103" s="18" t="n"/>
      <c r="E103" s="16" t="n"/>
      <c r="F103" s="16" t="n"/>
      <c r="G103" s="16" t="n"/>
      <c r="H103" s="16" t="n"/>
      <c r="I103" s="16" t="n"/>
      <c r="J103" s="16" t="n"/>
      <c r="K103" s="16" t="n"/>
      <c r="L103" s="16" t="n"/>
      <c r="M103" s="19" t="n"/>
      <c r="N103" s="19" t="n"/>
      <c r="O103" s="19" t="n"/>
      <c r="P103" s="19" t="n"/>
      <c r="Q103" s="19" t="n"/>
      <c r="R103" s="20" t="n"/>
      <c r="S103" s="19" t="n"/>
      <c r="T103" s="20" t="n"/>
      <c r="U103" s="20" t="n"/>
      <c r="V103" s="20" t="n"/>
      <c r="W103" s="20" t="n"/>
      <c r="X103" s="21">
        <f>IF(T103="","",T103-IF(U103="",0,U103)-IF(V103="",0,V103)-IF(W103="",0,W103))</f>
        <v/>
      </c>
      <c r="Y103" s="22">
        <f>IF(OR(R103="",R103=0,X103=""),"",X103/R103)</f>
        <v/>
      </c>
      <c r="Z103" s="16" t="n"/>
      <c r="AA103" s="16" t="n"/>
      <c r="AB103" s="16" t="n"/>
      <c r="AC103" s="16" t="n"/>
      <c r="AD103" s="16" t="n"/>
      <c r="AE103" s="16" t="n"/>
      <c r="AF103" s="16" t="n"/>
      <c r="AG103" s="16" t="n"/>
      <c r="AH103" s="23" t="n"/>
      <c r="AI103" s="21">
        <f>IF(X103="","",IF(G103="MXN",X103,IF(AH103="","",X103*AH103)))</f>
        <v/>
      </c>
      <c r="AJ103" s="16" t="n"/>
      <c r="AK103" s="24">
        <f>IF(B103="","",CHOOSE(WEEKDAY(B103,2),"Lunes","Martes","Miércoles","Jueves","Viernes","Sábado","Domingo"))</f>
        <v/>
      </c>
      <c r="AL103" s="24">
        <f>IF(C103="","",IF(HOUR(C103)&lt;6,"00-06",IF(HOUR(C103)&lt;10,"06-10",IF(HOUR(C103)&lt;14,"10-14",IF(HOUR(C103)&lt;18,"14-18",IF(HOUR(C103)&lt;22,"18-22","22-24"))))))</f>
        <v/>
      </c>
      <c r="AM103" s="21">
        <f>IF(B103="","",SUMIFS($X$7:X103,$AJ$7:AJ103,"&lt;&gt;No",$B$7:B103,"&lt;&gt;"))</f>
        <v/>
      </c>
      <c r="AN103" s="22">
        <f>IF(B103="","",SUMIFS($Y$7:Y103,$AJ$7:AJ103,"&lt;&gt;No",$B$7:B103,"&lt;&gt;"))</f>
        <v/>
      </c>
    </row>
    <row r="104">
      <c r="A104" s="16" t="n"/>
      <c r="B104" s="17" t="n"/>
      <c r="C104" s="18" t="n"/>
      <c r="D104" s="18" t="n"/>
      <c r="E104" s="16" t="n"/>
      <c r="F104" s="16" t="n"/>
      <c r="G104" s="16" t="n"/>
      <c r="H104" s="16" t="n"/>
      <c r="I104" s="16" t="n"/>
      <c r="J104" s="16" t="n"/>
      <c r="K104" s="16" t="n"/>
      <c r="L104" s="16" t="n"/>
      <c r="M104" s="19" t="n"/>
      <c r="N104" s="19" t="n"/>
      <c r="O104" s="19" t="n"/>
      <c r="P104" s="19" t="n"/>
      <c r="Q104" s="19" t="n"/>
      <c r="R104" s="20" t="n"/>
      <c r="S104" s="19" t="n"/>
      <c r="T104" s="20" t="n"/>
      <c r="U104" s="20" t="n"/>
      <c r="V104" s="20" t="n"/>
      <c r="W104" s="20" t="n"/>
      <c r="X104" s="21">
        <f>IF(T104="","",T104-IF(U104="",0,U104)-IF(V104="",0,V104)-IF(W104="",0,W104))</f>
        <v/>
      </c>
      <c r="Y104" s="22">
        <f>IF(OR(R104="",R104=0,X104=""),"",X104/R104)</f>
        <v/>
      </c>
      <c r="Z104" s="16" t="n"/>
      <c r="AA104" s="16" t="n"/>
      <c r="AB104" s="16" t="n"/>
      <c r="AC104" s="16" t="n"/>
      <c r="AD104" s="16" t="n"/>
      <c r="AE104" s="16" t="n"/>
      <c r="AF104" s="16" t="n"/>
      <c r="AG104" s="16" t="n"/>
      <c r="AH104" s="23" t="n"/>
      <c r="AI104" s="21">
        <f>IF(X104="","",IF(G104="MXN",X104,IF(AH104="","",X104*AH104)))</f>
        <v/>
      </c>
      <c r="AJ104" s="16" t="n"/>
      <c r="AK104" s="24">
        <f>IF(B104="","",CHOOSE(WEEKDAY(B104,2),"Lunes","Martes","Miércoles","Jueves","Viernes","Sábado","Domingo"))</f>
        <v/>
      </c>
      <c r="AL104" s="24">
        <f>IF(C104="","",IF(HOUR(C104)&lt;6,"00-06",IF(HOUR(C104)&lt;10,"06-10",IF(HOUR(C104)&lt;14,"10-14",IF(HOUR(C104)&lt;18,"14-18",IF(HOUR(C104)&lt;22,"18-22","22-24"))))))</f>
        <v/>
      </c>
      <c r="AM104" s="21">
        <f>IF(B104="","",SUMIFS($X$7:X104,$AJ$7:AJ104,"&lt;&gt;No",$B$7:B104,"&lt;&gt;"))</f>
        <v/>
      </c>
      <c r="AN104" s="22">
        <f>IF(B104="","",SUMIFS($Y$7:Y104,$AJ$7:AJ104,"&lt;&gt;No",$B$7:B104,"&lt;&gt;"))</f>
        <v/>
      </c>
    </row>
    <row r="105">
      <c r="A105" s="16" t="n"/>
      <c r="B105" s="17" t="n"/>
      <c r="C105" s="18" t="n"/>
      <c r="D105" s="18" t="n"/>
      <c r="E105" s="16" t="n"/>
      <c r="F105" s="16" t="n"/>
      <c r="G105" s="16" t="n"/>
      <c r="H105" s="16" t="n"/>
      <c r="I105" s="16" t="n"/>
      <c r="J105" s="16" t="n"/>
      <c r="K105" s="16" t="n"/>
      <c r="L105" s="16" t="n"/>
      <c r="M105" s="19" t="n"/>
      <c r="N105" s="19" t="n"/>
      <c r="O105" s="19" t="n"/>
      <c r="P105" s="19" t="n"/>
      <c r="Q105" s="19" t="n"/>
      <c r="R105" s="20" t="n"/>
      <c r="S105" s="19" t="n"/>
      <c r="T105" s="20" t="n"/>
      <c r="U105" s="20" t="n"/>
      <c r="V105" s="20" t="n"/>
      <c r="W105" s="20" t="n"/>
      <c r="X105" s="21">
        <f>IF(T105="","",T105-IF(U105="",0,U105)-IF(V105="",0,V105)-IF(W105="",0,W105))</f>
        <v/>
      </c>
      <c r="Y105" s="22">
        <f>IF(OR(R105="",R105=0,X105=""),"",X105/R105)</f>
        <v/>
      </c>
      <c r="Z105" s="16" t="n"/>
      <c r="AA105" s="16" t="n"/>
      <c r="AB105" s="16" t="n"/>
      <c r="AC105" s="16" t="n"/>
      <c r="AD105" s="16" t="n"/>
      <c r="AE105" s="16" t="n"/>
      <c r="AF105" s="16" t="n"/>
      <c r="AG105" s="16" t="n"/>
      <c r="AH105" s="23" t="n"/>
      <c r="AI105" s="21">
        <f>IF(X105="","",IF(G105="MXN",X105,IF(AH105="","",X105*AH105)))</f>
        <v/>
      </c>
      <c r="AJ105" s="16" t="n"/>
      <c r="AK105" s="24">
        <f>IF(B105="","",CHOOSE(WEEKDAY(B105,2),"Lunes","Martes","Miércoles","Jueves","Viernes","Sábado","Domingo"))</f>
        <v/>
      </c>
      <c r="AL105" s="24">
        <f>IF(C105="","",IF(HOUR(C105)&lt;6,"00-06",IF(HOUR(C105)&lt;10,"06-10",IF(HOUR(C105)&lt;14,"10-14",IF(HOUR(C105)&lt;18,"14-18",IF(HOUR(C105)&lt;22,"18-22","22-24"))))))</f>
        <v/>
      </c>
      <c r="AM105" s="21">
        <f>IF(B105="","",SUMIFS($X$7:X105,$AJ$7:AJ105,"&lt;&gt;No",$B$7:B105,"&lt;&gt;"))</f>
        <v/>
      </c>
      <c r="AN105" s="22">
        <f>IF(B105="","",SUMIFS($Y$7:Y105,$AJ$7:AJ105,"&lt;&gt;No",$B$7:B105,"&lt;&gt;"))</f>
        <v/>
      </c>
    </row>
    <row r="106">
      <c r="A106" s="16" t="n"/>
      <c r="B106" s="17" t="n"/>
      <c r="C106" s="18" t="n"/>
      <c r="D106" s="18" t="n"/>
      <c r="E106" s="16" t="n"/>
      <c r="F106" s="16" t="n"/>
      <c r="G106" s="16" t="n"/>
      <c r="H106" s="16" t="n"/>
      <c r="I106" s="16" t="n"/>
      <c r="J106" s="16" t="n"/>
      <c r="K106" s="16" t="n"/>
      <c r="L106" s="16" t="n"/>
      <c r="M106" s="19" t="n"/>
      <c r="N106" s="19" t="n"/>
      <c r="O106" s="19" t="n"/>
      <c r="P106" s="19" t="n"/>
      <c r="Q106" s="19" t="n"/>
      <c r="R106" s="20" t="n"/>
      <c r="S106" s="19" t="n"/>
      <c r="T106" s="20" t="n"/>
      <c r="U106" s="20" t="n"/>
      <c r="V106" s="20" t="n"/>
      <c r="W106" s="20" t="n"/>
      <c r="X106" s="21">
        <f>IF(T106="","",T106-IF(U106="",0,U106)-IF(V106="",0,V106)-IF(W106="",0,W106))</f>
        <v/>
      </c>
      <c r="Y106" s="22">
        <f>IF(OR(R106="",R106=0,X106=""),"",X106/R106)</f>
        <v/>
      </c>
      <c r="Z106" s="16" t="n"/>
      <c r="AA106" s="16" t="n"/>
      <c r="AB106" s="16" t="n"/>
      <c r="AC106" s="16" t="n"/>
      <c r="AD106" s="16" t="n"/>
      <c r="AE106" s="16" t="n"/>
      <c r="AF106" s="16" t="n"/>
      <c r="AG106" s="16" t="n"/>
      <c r="AH106" s="23" t="n"/>
      <c r="AI106" s="21">
        <f>IF(X106="","",IF(G106="MXN",X106,IF(AH106="","",X106*AH106)))</f>
        <v/>
      </c>
      <c r="AJ106" s="16" t="n"/>
      <c r="AK106" s="24">
        <f>IF(B106="","",CHOOSE(WEEKDAY(B106,2),"Lunes","Martes","Miércoles","Jueves","Viernes","Sábado","Domingo"))</f>
        <v/>
      </c>
      <c r="AL106" s="24">
        <f>IF(C106="","",IF(HOUR(C106)&lt;6,"00-06",IF(HOUR(C106)&lt;10,"06-10",IF(HOUR(C106)&lt;14,"10-14",IF(HOUR(C106)&lt;18,"14-18",IF(HOUR(C106)&lt;22,"18-22","22-24"))))))</f>
        <v/>
      </c>
      <c r="AM106" s="21">
        <f>IF(B106="","",SUMIFS($X$7:X106,$AJ$7:AJ106,"&lt;&gt;No",$B$7:B106,"&lt;&gt;"))</f>
        <v/>
      </c>
      <c r="AN106" s="22">
        <f>IF(B106="","",SUMIFS($Y$7:Y106,$AJ$7:AJ106,"&lt;&gt;No",$B$7:B106,"&lt;&gt;"))</f>
        <v/>
      </c>
    </row>
    <row r="107">
      <c r="A107" s="16" t="n"/>
      <c r="B107" s="17" t="n"/>
      <c r="C107" s="18" t="n"/>
      <c r="D107" s="18" t="n"/>
      <c r="E107" s="16" t="n"/>
      <c r="F107" s="16" t="n"/>
      <c r="G107" s="16" t="n"/>
      <c r="H107" s="16" t="n"/>
      <c r="I107" s="16" t="n"/>
      <c r="J107" s="16" t="n"/>
      <c r="K107" s="16" t="n"/>
      <c r="L107" s="16" t="n"/>
      <c r="M107" s="19" t="n"/>
      <c r="N107" s="19" t="n"/>
      <c r="O107" s="19" t="n"/>
      <c r="P107" s="19" t="n"/>
      <c r="Q107" s="19" t="n"/>
      <c r="R107" s="20" t="n"/>
      <c r="S107" s="19" t="n"/>
      <c r="T107" s="20" t="n"/>
      <c r="U107" s="20" t="n"/>
      <c r="V107" s="20" t="n"/>
      <c r="W107" s="20" t="n"/>
      <c r="X107" s="21">
        <f>IF(T107="","",T107-IF(U107="",0,U107)-IF(V107="",0,V107)-IF(W107="",0,W107))</f>
        <v/>
      </c>
      <c r="Y107" s="22">
        <f>IF(OR(R107="",R107=0,X107=""),"",X107/R107)</f>
        <v/>
      </c>
      <c r="Z107" s="16" t="n"/>
      <c r="AA107" s="16" t="n"/>
      <c r="AB107" s="16" t="n"/>
      <c r="AC107" s="16" t="n"/>
      <c r="AD107" s="16" t="n"/>
      <c r="AE107" s="16" t="n"/>
      <c r="AF107" s="16" t="n"/>
      <c r="AG107" s="16" t="n"/>
      <c r="AH107" s="23" t="n"/>
      <c r="AI107" s="21">
        <f>IF(X107="","",IF(G107="MXN",X107,IF(AH107="","",X107*AH107)))</f>
        <v/>
      </c>
      <c r="AJ107" s="16" t="n"/>
      <c r="AK107" s="24">
        <f>IF(B107="","",CHOOSE(WEEKDAY(B107,2),"Lunes","Martes","Miércoles","Jueves","Viernes","Sábado","Domingo"))</f>
        <v/>
      </c>
      <c r="AL107" s="24">
        <f>IF(C107="","",IF(HOUR(C107)&lt;6,"00-06",IF(HOUR(C107)&lt;10,"06-10",IF(HOUR(C107)&lt;14,"10-14",IF(HOUR(C107)&lt;18,"14-18",IF(HOUR(C107)&lt;22,"18-22","22-24"))))))</f>
        <v/>
      </c>
      <c r="AM107" s="21">
        <f>IF(B107="","",SUMIFS($X$7:X107,$AJ$7:AJ107,"&lt;&gt;No",$B$7:B107,"&lt;&gt;"))</f>
        <v/>
      </c>
      <c r="AN107" s="22">
        <f>IF(B107="","",SUMIFS($Y$7:Y107,$AJ$7:AJ107,"&lt;&gt;No",$B$7:B107,"&lt;&gt;"))</f>
        <v/>
      </c>
    </row>
    <row r="108">
      <c r="A108" s="16" t="n"/>
      <c r="B108" s="17" t="n"/>
      <c r="C108" s="18" t="n"/>
      <c r="D108" s="18" t="n"/>
      <c r="E108" s="16" t="n"/>
      <c r="F108" s="16" t="n"/>
      <c r="G108" s="16" t="n"/>
      <c r="H108" s="16" t="n"/>
      <c r="I108" s="16" t="n"/>
      <c r="J108" s="16" t="n"/>
      <c r="K108" s="16" t="n"/>
      <c r="L108" s="16" t="n"/>
      <c r="M108" s="19" t="n"/>
      <c r="N108" s="19" t="n"/>
      <c r="O108" s="19" t="n"/>
      <c r="P108" s="19" t="n"/>
      <c r="Q108" s="19" t="n"/>
      <c r="R108" s="20" t="n"/>
      <c r="S108" s="19" t="n"/>
      <c r="T108" s="20" t="n"/>
      <c r="U108" s="20" t="n"/>
      <c r="V108" s="20" t="n"/>
      <c r="W108" s="20" t="n"/>
      <c r="X108" s="21">
        <f>IF(T108="","",T108-IF(U108="",0,U108)-IF(V108="",0,V108)-IF(W108="",0,W108))</f>
        <v/>
      </c>
      <c r="Y108" s="22">
        <f>IF(OR(R108="",R108=0,X108=""),"",X108/R108)</f>
        <v/>
      </c>
      <c r="Z108" s="16" t="n"/>
      <c r="AA108" s="16" t="n"/>
      <c r="AB108" s="16" t="n"/>
      <c r="AC108" s="16" t="n"/>
      <c r="AD108" s="16" t="n"/>
      <c r="AE108" s="16" t="n"/>
      <c r="AF108" s="16" t="n"/>
      <c r="AG108" s="16" t="n"/>
      <c r="AH108" s="23" t="n"/>
      <c r="AI108" s="21">
        <f>IF(X108="","",IF(G108="MXN",X108,IF(AH108="","",X108*AH108)))</f>
        <v/>
      </c>
      <c r="AJ108" s="16" t="n"/>
      <c r="AK108" s="24">
        <f>IF(B108="","",CHOOSE(WEEKDAY(B108,2),"Lunes","Martes","Miércoles","Jueves","Viernes","Sábado","Domingo"))</f>
        <v/>
      </c>
      <c r="AL108" s="24">
        <f>IF(C108="","",IF(HOUR(C108)&lt;6,"00-06",IF(HOUR(C108)&lt;10,"06-10",IF(HOUR(C108)&lt;14,"10-14",IF(HOUR(C108)&lt;18,"14-18",IF(HOUR(C108)&lt;22,"18-22","22-24"))))))</f>
        <v/>
      </c>
      <c r="AM108" s="21">
        <f>IF(B108="","",SUMIFS($X$7:X108,$AJ$7:AJ108,"&lt;&gt;No",$B$7:B108,"&lt;&gt;"))</f>
        <v/>
      </c>
      <c r="AN108" s="22">
        <f>IF(B108="","",SUMIFS($Y$7:Y108,$AJ$7:AJ108,"&lt;&gt;No",$B$7:B108,"&lt;&gt;"))</f>
        <v/>
      </c>
    </row>
    <row r="109">
      <c r="A109" s="16" t="n"/>
      <c r="B109" s="17" t="n"/>
      <c r="C109" s="18" t="n"/>
      <c r="D109" s="18" t="n"/>
      <c r="E109" s="16" t="n"/>
      <c r="F109" s="16" t="n"/>
      <c r="G109" s="16" t="n"/>
      <c r="H109" s="16" t="n"/>
      <c r="I109" s="16" t="n"/>
      <c r="J109" s="16" t="n"/>
      <c r="K109" s="16" t="n"/>
      <c r="L109" s="16" t="n"/>
      <c r="M109" s="19" t="n"/>
      <c r="N109" s="19" t="n"/>
      <c r="O109" s="19" t="n"/>
      <c r="P109" s="19" t="n"/>
      <c r="Q109" s="19" t="n"/>
      <c r="R109" s="20" t="n"/>
      <c r="S109" s="19" t="n"/>
      <c r="T109" s="20" t="n"/>
      <c r="U109" s="20" t="n"/>
      <c r="V109" s="20" t="n"/>
      <c r="W109" s="20" t="n"/>
      <c r="X109" s="21">
        <f>IF(T109="","",T109-IF(U109="",0,U109)-IF(V109="",0,V109)-IF(W109="",0,W109))</f>
        <v/>
      </c>
      <c r="Y109" s="22">
        <f>IF(OR(R109="",R109=0,X109=""),"",X109/R109)</f>
        <v/>
      </c>
      <c r="Z109" s="16" t="n"/>
      <c r="AA109" s="16" t="n"/>
      <c r="AB109" s="16" t="n"/>
      <c r="AC109" s="16" t="n"/>
      <c r="AD109" s="16" t="n"/>
      <c r="AE109" s="16" t="n"/>
      <c r="AF109" s="16" t="n"/>
      <c r="AG109" s="16" t="n"/>
      <c r="AH109" s="23" t="n"/>
      <c r="AI109" s="21">
        <f>IF(X109="","",IF(G109="MXN",X109,IF(AH109="","",X109*AH109)))</f>
        <v/>
      </c>
      <c r="AJ109" s="16" t="n"/>
      <c r="AK109" s="24">
        <f>IF(B109="","",CHOOSE(WEEKDAY(B109,2),"Lunes","Martes","Miércoles","Jueves","Viernes","Sábado","Domingo"))</f>
        <v/>
      </c>
      <c r="AL109" s="24">
        <f>IF(C109="","",IF(HOUR(C109)&lt;6,"00-06",IF(HOUR(C109)&lt;10,"06-10",IF(HOUR(C109)&lt;14,"10-14",IF(HOUR(C109)&lt;18,"14-18",IF(HOUR(C109)&lt;22,"18-22","22-24"))))))</f>
        <v/>
      </c>
      <c r="AM109" s="21">
        <f>IF(B109="","",SUMIFS($X$7:X109,$AJ$7:AJ109,"&lt;&gt;No",$B$7:B109,"&lt;&gt;"))</f>
        <v/>
      </c>
      <c r="AN109" s="22">
        <f>IF(B109="","",SUMIFS($Y$7:Y109,$AJ$7:AJ109,"&lt;&gt;No",$B$7:B109,"&lt;&gt;"))</f>
        <v/>
      </c>
    </row>
    <row r="110">
      <c r="A110" s="16" t="n"/>
      <c r="B110" s="17" t="n"/>
      <c r="C110" s="18" t="n"/>
      <c r="D110" s="18" t="n"/>
      <c r="E110" s="16" t="n"/>
      <c r="F110" s="16" t="n"/>
      <c r="G110" s="16" t="n"/>
      <c r="H110" s="16" t="n"/>
      <c r="I110" s="16" t="n"/>
      <c r="J110" s="16" t="n"/>
      <c r="K110" s="16" t="n"/>
      <c r="L110" s="16" t="n"/>
      <c r="M110" s="19" t="n"/>
      <c r="N110" s="19" t="n"/>
      <c r="O110" s="19" t="n"/>
      <c r="P110" s="19" t="n"/>
      <c r="Q110" s="19" t="n"/>
      <c r="R110" s="20" t="n"/>
      <c r="S110" s="19" t="n"/>
      <c r="T110" s="20" t="n"/>
      <c r="U110" s="20" t="n"/>
      <c r="V110" s="20" t="n"/>
      <c r="W110" s="20" t="n"/>
      <c r="X110" s="21">
        <f>IF(T110="","",T110-IF(U110="",0,U110)-IF(V110="",0,V110)-IF(W110="",0,W110))</f>
        <v/>
      </c>
      <c r="Y110" s="22">
        <f>IF(OR(R110="",R110=0,X110=""),"",X110/R110)</f>
        <v/>
      </c>
      <c r="Z110" s="16" t="n"/>
      <c r="AA110" s="16" t="n"/>
      <c r="AB110" s="16" t="n"/>
      <c r="AC110" s="16" t="n"/>
      <c r="AD110" s="16" t="n"/>
      <c r="AE110" s="16" t="n"/>
      <c r="AF110" s="16" t="n"/>
      <c r="AG110" s="16" t="n"/>
      <c r="AH110" s="23" t="n"/>
      <c r="AI110" s="21">
        <f>IF(X110="","",IF(G110="MXN",X110,IF(AH110="","",X110*AH110)))</f>
        <v/>
      </c>
      <c r="AJ110" s="16" t="n"/>
      <c r="AK110" s="24">
        <f>IF(B110="","",CHOOSE(WEEKDAY(B110,2),"Lunes","Martes","Miércoles","Jueves","Viernes","Sábado","Domingo"))</f>
        <v/>
      </c>
      <c r="AL110" s="24">
        <f>IF(C110="","",IF(HOUR(C110)&lt;6,"00-06",IF(HOUR(C110)&lt;10,"06-10",IF(HOUR(C110)&lt;14,"10-14",IF(HOUR(C110)&lt;18,"14-18",IF(HOUR(C110)&lt;22,"18-22","22-24"))))))</f>
        <v/>
      </c>
      <c r="AM110" s="21">
        <f>IF(B110="","",SUMIFS($X$7:X110,$AJ$7:AJ110,"&lt;&gt;No",$B$7:B110,"&lt;&gt;"))</f>
        <v/>
      </c>
      <c r="AN110" s="22">
        <f>IF(B110="","",SUMIFS($Y$7:Y110,$AJ$7:AJ110,"&lt;&gt;No",$B$7:B110,"&lt;&gt;"))</f>
        <v/>
      </c>
    </row>
    <row r="111">
      <c r="A111" s="16" t="n"/>
      <c r="B111" s="17" t="n"/>
      <c r="C111" s="18" t="n"/>
      <c r="D111" s="18" t="n"/>
      <c r="E111" s="16" t="n"/>
      <c r="F111" s="16" t="n"/>
      <c r="G111" s="16" t="n"/>
      <c r="H111" s="16" t="n"/>
      <c r="I111" s="16" t="n"/>
      <c r="J111" s="16" t="n"/>
      <c r="K111" s="16" t="n"/>
      <c r="L111" s="16" t="n"/>
      <c r="M111" s="19" t="n"/>
      <c r="N111" s="19" t="n"/>
      <c r="O111" s="19" t="n"/>
      <c r="P111" s="19" t="n"/>
      <c r="Q111" s="19" t="n"/>
      <c r="R111" s="20" t="n"/>
      <c r="S111" s="19" t="n"/>
      <c r="T111" s="20" t="n"/>
      <c r="U111" s="20" t="n"/>
      <c r="V111" s="20" t="n"/>
      <c r="W111" s="20" t="n"/>
      <c r="X111" s="21">
        <f>IF(T111="","",T111-IF(U111="",0,U111)-IF(V111="",0,V111)-IF(W111="",0,W111))</f>
        <v/>
      </c>
      <c r="Y111" s="22">
        <f>IF(OR(R111="",R111=0,X111=""),"",X111/R111)</f>
        <v/>
      </c>
      <c r="Z111" s="16" t="n"/>
      <c r="AA111" s="16" t="n"/>
      <c r="AB111" s="16" t="n"/>
      <c r="AC111" s="16" t="n"/>
      <c r="AD111" s="16" t="n"/>
      <c r="AE111" s="16" t="n"/>
      <c r="AF111" s="16" t="n"/>
      <c r="AG111" s="16" t="n"/>
      <c r="AH111" s="23" t="n"/>
      <c r="AI111" s="21">
        <f>IF(X111="","",IF(G111="MXN",X111,IF(AH111="","",X111*AH111)))</f>
        <v/>
      </c>
      <c r="AJ111" s="16" t="n"/>
      <c r="AK111" s="24">
        <f>IF(B111="","",CHOOSE(WEEKDAY(B111,2),"Lunes","Martes","Miércoles","Jueves","Viernes","Sábado","Domingo"))</f>
        <v/>
      </c>
      <c r="AL111" s="24">
        <f>IF(C111="","",IF(HOUR(C111)&lt;6,"00-06",IF(HOUR(C111)&lt;10,"06-10",IF(HOUR(C111)&lt;14,"10-14",IF(HOUR(C111)&lt;18,"14-18",IF(HOUR(C111)&lt;22,"18-22","22-24"))))))</f>
        <v/>
      </c>
      <c r="AM111" s="21">
        <f>IF(B111="","",SUMIFS($X$7:X111,$AJ$7:AJ111,"&lt;&gt;No",$B$7:B111,"&lt;&gt;"))</f>
        <v/>
      </c>
      <c r="AN111" s="22">
        <f>IF(B111="","",SUMIFS($Y$7:Y111,$AJ$7:AJ111,"&lt;&gt;No",$B$7:B111,"&lt;&gt;"))</f>
        <v/>
      </c>
    </row>
    <row r="112">
      <c r="A112" s="16" t="n"/>
      <c r="B112" s="17" t="n"/>
      <c r="C112" s="18" t="n"/>
      <c r="D112" s="18" t="n"/>
      <c r="E112" s="16" t="n"/>
      <c r="F112" s="16" t="n"/>
      <c r="G112" s="16" t="n"/>
      <c r="H112" s="16" t="n"/>
      <c r="I112" s="16" t="n"/>
      <c r="J112" s="16" t="n"/>
      <c r="K112" s="16" t="n"/>
      <c r="L112" s="16" t="n"/>
      <c r="M112" s="19" t="n"/>
      <c r="N112" s="19" t="n"/>
      <c r="O112" s="19" t="n"/>
      <c r="P112" s="19" t="n"/>
      <c r="Q112" s="19" t="n"/>
      <c r="R112" s="20" t="n"/>
      <c r="S112" s="19" t="n"/>
      <c r="T112" s="20" t="n"/>
      <c r="U112" s="20" t="n"/>
      <c r="V112" s="20" t="n"/>
      <c r="W112" s="20" t="n"/>
      <c r="X112" s="21">
        <f>IF(T112="","",T112-IF(U112="",0,U112)-IF(V112="",0,V112)-IF(W112="",0,W112))</f>
        <v/>
      </c>
      <c r="Y112" s="22">
        <f>IF(OR(R112="",R112=0,X112=""),"",X112/R112)</f>
        <v/>
      </c>
      <c r="Z112" s="16" t="n"/>
      <c r="AA112" s="16" t="n"/>
      <c r="AB112" s="16" t="n"/>
      <c r="AC112" s="16" t="n"/>
      <c r="AD112" s="16" t="n"/>
      <c r="AE112" s="16" t="n"/>
      <c r="AF112" s="16" t="n"/>
      <c r="AG112" s="16" t="n"/>
      <c r="AH112" s="23" t="n"/>
      <c r="AI112" s="21">
        <f>IF(X112="","",IF(G112="MXN",X112,IF(AH112="","",X112*AH112)))</f>
        <v/>
      </c>
      <c r="AJ112" s="16" t="n"/>
      <c r="AK112" s="24">
        <f>IF(B112="","",CHOOSE(WEEKDAY(B112,2),"Lunes","Martes","Miércoles","Jueves","Viernes","Sábado","Domingo"))</f>
        <v/>
      </c>
      <c r="AL112" s="24">
        <f>IF(C112="","",IF(HOUR(C112)&lt;6,"00-06",IF(HOUR(C112)&lt;10,"06-10",IF(HOUR(C112)&lt;14,"10-14",IF(HOUR(C112)&lt;18,"14-18",IF(HOUR(C112)&lt;22,"18-22","22-24"))))))</f>
        <v/>
      </c>
      <c r="AM112" s="21">
        <f>IF(B112="","",SUMIFS($X$7:X112,$AJ$7:AJ112,"&lt;&gt;No",$B$7:B112,"&lt;&gt;"))</f>
        <v/>
      </c>
      <c r="AN112" s="22">
        <f>IF(B112="","",SUMIFS($Y$7:Y112,$AJ$7:AJ112,"&lt;&gt;No",$B$7:B112,"&lt;&gt;"))</f>
        <v/>
      </c>
    </row>
    <row r="113">
      <c r="A113" s="16" t="n"/>
      <c r="B113" s="17" t="n"/>
      <c r="C113" s="18" t="n"/>
      <c r="D113" s="18" t="n"/>
      <c r="E113" s="16" t="n"/>
      <c r="F113" s="16" t="n"/>
      <c r="G113" s="16" t="n"/>
      <c r="H113" s="16" t="n"/>
      <c r="I113" s="16" t="n"/>
      <c r="J113" s="16" t="n"/>
      <c r="K113" s="16" t="n"/>
      <c r="L113" s="16" t="n"/>
      <c r="M113" s="19" t="n"/>
      <c r="N113" s="19" t="n"/>
      <c r="O113" s="19" t="n"/>
      <c r="P113" s="19" t="n"/>
      <c r="Q113" s="19" t="n"/>
      <c r="R113" s="20" t="n"/>
      <c r="S113" s="19" t="n"/>
      <c r="T113" s="20" t="n"/>
      <c r="U113" s="20" t="n"/>
      <c r="V113" s="20" t="n"/>
      <c r="W113" s="20" t="n"/>
      <c r="X113" s="21">
        <f>IF(T113="","",T113-IF(U113="",0,U113)-IF(V113="",0,V113)-IF(W113="",0,W113))</f>
        <v/>
      </c>
      <c r="Y113" s="22">
        <f>IF(OR(R113="",R113=0,X113=""),"",X113/R113)</f>
        <v/>
      </c>
      <c r="Z113" s="16" t="n"/>
      <c r="AA113" s="16" t="n"/>
      <c r="AB113" s="16" t="n"/>
      <c r="AC113" s="16" t="n"/>
      <c r="AD113" s="16" t="n"/>
      <c r="AE113" s="16" t="n"/>
      <c r="AF113" s="16" t="n"/>
      <c r="AG113" s="16" t="n"/>
      <c r="AH113" s="23" t="n"/>
      <c r="AI113" s="21">
        <f>IF(X113="","",IF(G113="MXN",X113,IF(AH113="","",X113*AH113)))</f>
        <v/>
      </c>
      <c r="AJ113" s="16" t="n"/>
      <c r="AK113" s="24">
        <f>IF(B113="","",CHOOSE(WEEKDAY(B113,2),"Lunes","Martes","Miércoles","Jueves","Viernes","Sábado","Domingo"))</f>
        <v/>
      </c>
      <c r="AL113" s="24">
        <f>IF(C113="","",IF(HOUR(C113)&lt;6,"00-06",IF(HOUR(C113)&lt;10,"06-10",IF(HOUR(C113)&lt;14,"10-14",IF(HOUR(C113)&lt;18,"14-18",IF(HOUR(C113)&lt;22,"18-22","22-24"))))))</f>
        <v/>
      </c>
      <c r="AM113" s="21">
        <f>IF(B113="","",SUMIFS($X$7:X113,$AJ$7:AJ113,"&lt;&gt;No",$B$7:B113,"&lt;&gt;"))</f>
        <v/>
      </c>
      <c r="AN113" s="22">
        <f>IF(B113="","",SUMIFS($Y$7:Y113,$AJ$7:AJ113,"&lt;&gt;No",$B$7:B113,"&lt;&gt;"))</f>
        <v/>
      </c>
    </row>
    <row r="114">
      <c r="A114" s="16" t="n"/>
      <c r="B114" s="17" t="n"/>
      <c r="C114" s="18" t="n"/>
      <c r="D114" s="18" t="n"/>
      <c r="E114" s="16" t="n"/>
      <c r="F114" s="16" t="n"/>
      <c r="G114" s="16" t="n"/>
      <c r="H114" s="16" t="n"/>
      <c r="I114" s="16" t="n"/>
      <c r="J114" s="16" t="n"/>
      <c r="K114" s="16" t="n"/>
      <c r="L114" s="16" t="n"/>
      <c r="M114" s="19" t="n"/>
      <c r="N114" s="19" t="n"/>
      <c r="O114" s="19" t="n"/>
      <c r="P114" s="19" t="n"/>
      <c r="Q114" s="19" t="n"/>
      <c r="R114" s="20" t="n"/>
      <c r="S114" s="19" t="n"/>
      <c r="T114" s="20" t="n"/>
      <c r="U114" s="20" t="n"/>
      <c r="V114" s="20" t="n"/>
      <c r="W114" s="20" t="n"/>
      <c r="X114" s="21">
        <f>IF(T114="","",T114-IF(U114="",0,U114)-IF(V114="",0,V114)-IF(W114="",0,W114))</f>
        <v/>
      </c>
      <c r="Y114" s="22">
        <f>IF(OR(R114="",R114=0,X114=""),"",X114/R114)</f>
        <v/>
      </c>
      <c r="Z114" s="16" t="n"/>
      <c r="AA114" s="16" t="n"/>
      <c r="AB114" s="16" t="n"/>
      <c r="AC114" s="16" t="n"/>
      <c r="AD114" s="16" t="n"/>
      <c r="AE114" s="16" t="n"/>
      <c r="AF114" s="16" t="n"/>
      <c r="AG114" s="16" t="n"/>
      <c r="AH114" s="23" t="n"/>
      <c r="AI114" s="21">
        <f>IF(X114="","",IF(G114="MXN",X114,IF(AH114="","",X114*AH114)))</f>
        <v/>
      </c>
      <c r="AJ114" s="16" t="n"/>
      <c r="AK114" s="24">
        <f>IF(B114="","",CHOOSE(WEEKDAY(B114,2),"Lunes","Martes","Miércoles","Jueves","Viernes","Sábado","Domingo"))</f>
        <v/>
      </c>
      <c r="AL114" s="24">
        <f>IF(C114="","",IF(HOUR(C114)&lt;6,"00-06",IF(HOUR(C114)&lt;10,"06-10",IF(HOUR(C114)&lt;14,"10-14",IF(HOUR(C114)&lt;18,"14-18",IF(HOUR(C114)&lt;22,"18-22","22-24"))))))</f>
        <v/>
      </c>
      <c r="AM114" s="21">
        <f>IF(B114="","",SUMIFS($X$7:X114,$AJ$7:AJ114,"&lt;&gt;No",$B$7:B114,"&lt;&gt;"))</f>
        <v/>
      </c>
      <c r="AN114" s="22">
        <f>IF(B114="","",SUMIFS($Y$7:Y114,$AJ$7:AJ114,"&lt;&gt;No",$B$7:B114,"&lt;&gt;"))</f>
        <v/>
      </c>
    </row>
    <row r="115">
      <c r="A115" s="16" t="n"/>
      <c r="B115" s="17" t="n"/>
      <c r="C115" s="18" t="n"/>
      <c r="D115" s="18" t="n"/>
      <c r="E115" s="16" t="n"/>
      <c r="F115" s="16" t="n"/>
      <c r="G115" s="16" t="n"/>
      <c r="H115" s="16" t="n"/>
      <c r="I115" s="16" t="n"/>
      <c r="J115" s="16" t="n"/>
      <c r="K115" s="16" t="n"/>
      <c r="L115" s="16" t="n"/>
      <c r="M115" s="19" t="n"/>
      <c r="N115" s="19" t="n"/>
      <c r="O115" s="19" t="n"/>
      <c r="P115" s="19" t="n"/>
      <c r="Q115" s="19" t="n"/>
      <c r="R115" s="20" t="n"/>
      <c r="S115" s="19" t="n"/>
      <c r="T115" s="20" t="n"/>
      <c r="U115" s="20" t="n"/>
      <c r="V115" s="20" t="n"/>
      <c r="W115" s="20" t="n"/>
      <c r="X115" s="21">
        <f>IF(T115="","",T115-IF(U115="",0,U115)-IF(V115="",0,V115)-IF(W115="",0,W115))</f>
        <v/>
      </c>
      <c r="Y115" s="22">
        <f>IF(OR(R115="",R115=0,X115=""),"",X115/R115)</f>
        <v/>
      </c>
      <c r="Z115" s="16" t="n"/>
      <c r="AA115" s="16" t="n"/>
      <c r="AB115" s="16" t="n"/>
      <c r="AC115" s="16" t="n"/>
      <c r="AD115" s="16" t="n"/>
      <c r="AE115" s="16" t="n"/>
      <c r="AF115" s="16" t="n"/>
      <c r="AG115" s="16" t="n"/>
      <c r="AH115" s="23" t="n"/>
      <c r="AI115" s="21">
        <f>IF(X115="","",IF(G115="MXN",X115,IF(AH115="","",X115*AH115)))</f>
        <v/>
      </c>
      <c r="AJ115" s="16" t="n"/>
      <c r="AK115" s="24">
        <f>IF(B115="","",CHOOSE(WEEKDAY(B115,2),"Lunes","Martes","Miércoles","Jueves","Viernes","Sábado","Domingo"))</f>
        <v/>
      </c>
      <c r="AL115" s="24">
        <f>IF(C115="","",IF(HOUR(C115)&lt;6,"00-06",IF(HOUR(C115)&lt;10,"06-10",IF(HOUR(C115)&lt;14,"10-14",IF(HOUR(C115)&lt;18,"14-18",IF(HOUR(C115)&lt;22,"18-22","22-24"))))))</f>
        <v/>
      </c>
      <c r="AM115" s="21">
        <f>IF(B115="","",SUMIFS($X$7:X115,$AJ$7:AJ115,"&lt;&gt;No",$B$7:B115,"&lt;&gt;"))</f>
        <v/>
      </c>
      <c r="AN115" s="22">
        <f>IF(B115="","",SUMIFS($Y$7:Y115,$AJ$7:AJ115,"&lt;&gt;No",$B$7:B115,"&lt;&gt;"))</f>
        <v/>
      </c>
    </row>
    <row r="116">
      <c r="A116" s="16" t="n"/>
      <c r="B116" s="17" t="n"/>
      <c r="C116" s="18" t="n"/>
      <c r="D116" s="18" t="n"/>
      <c r="E116" s="16" t="n"/>
      <c r="F116" s="16" t="n"/>
      <c r="G116" s="16" t="n"/>
      <c r="H116" s="16" t="n"/>
      <c r="I116" s="16" t="n"/>
      <c r="J116" s="16" t="n"/>
      <c r="K116" s="16" t="n"/>
      <c r="L116" s="16" t="n"/>
      <c r="M116" s="19" t="n"/>
      <c r="N116" s="19" t="n"/>
      <c r="O116" s="19" t="n"/>
      <c r="P116" s="19" t="n"/>
      <c r="Q116" s="19" t="n"/>
      <c r="R116" s="20" t="n"/>
      <c r="S116" s="19" t="n"/>
      <c r="T116" s="20" t="n"/>
      <c r="U116" s="20" t="n"/>
      <c r="V116" s="20" t="n"/>
      <c r="W116" s="20" t="n"/>
      <c r="X116" s="21">
        <f>IF(T116="","",T116-IF(U116="",0,U116)-IF(V116="",0,V116)-IF(W116="",0,W116))</f>
        <v/>
      </c>
      <c r="Y116" s="22">
        <f>IF(OR(R116="",R116=0,X116=""),"",X116/R116)</f>
        <v/>
      </c>
      <c r="Z116" s="16" t="n"/>
      <c r="AA116" s="16" t="n"/>
      <c r="AB116" s="16" t="n"/>
      <c r="AC116" s="16" t="n"/>
      <c r="AD116" s="16" t="n"/>
      <c r="AE116" s="16" t="n"/>
      <c r="AF116" s="16" t="n"/>
      <c r="AG116" s="16" t="n"/>
      <c r="AH116" s="23" t="n"/>
      <c r="AI116" s="21">
        <f>IF(X116="","",IF(G116="MXN",X116,IF(AH116="","",X116*AH116)))</f>
        <v/>
      </c>
      <c r="AJ116" s="16" t="n"/>
      <c r="AK116" s="24">
        <f>IF(B116="","",CHOOSE(WEEKDAY(B116,2),"Lunes","Martes","Miércoles","Jueves","Viernes","Sábado","Domingo"))</f>
        <v/>
      </c>
      <c r="AL116" s="24">
        <f>IF(C116="","",IF(HOUR(C116)&lt;6,"00-06",IF(HOUR(C116)&lt;10,"06-10",IF(HOUR(C116)&lt;14,"10-14",IF(HOUR(C116)&lt;18,"14-18",IF(HOUR(C116)&lt;22,"18-22","22-24"))))))</f>
        <v/>
      </c>
      <c r="AM116" s="21">
        <f>IF(B116="","",SUMIFS($X$7:X116,$AJ$7:AJ116,"&lt;&gt;No",$B$7:B116,"&lt;&gt;"))</f>
        <v/>
      </c>
      <c r="AN116" s="22">
        <f>IF(B116="","",SUMIFS($Y$7:Y116,$AJ$7:AJ116,"&lt;&gt;No",$B$7:B116,"&lt;&gt;"))</f>
        <v/>
      </c>
    </row>
    <row r="117">
      <c r="A117" s="16" t="n"/>
      <c r="B117" s="17" t="n"/>
      <c r="C117" s="18" t="n"/>
      <c r="D117" s="18" t="n"/>
      <c r="E117" s="16" t="n"/>
      <c r="F117" s="16" t="n"/>
      <c r="G117" s="16" t="n"/>
      <c r="H117" s="16" t="n"/>
      <c r="I117" s="16" t="n"/>
      <c r="J117" s="16" t="n"/>
      <c r="K117" s="16" t="n"/>
      <c r="L117" s="16" t="n"/>
      <c r="M117" s="19" t="n"/>
      <c r="N117" s="19" t="n"/>
      <c r="O117" s="19" t="n"/>
      <c r="P117" s="19" t="n"/>
      <c r="Q117" s="19" t="n"/>
      <c r="R117" s="20" t="n"/>
      <c r="S117" s="19" t="n"/>
      <c r="T117" s="20" t="n"/>
      <c r="U117" s="20" t="n"/>
      <c r="V117" s="20" t="n"/>
      <c r="W117" s="20" t="n"/>
      <c r="X117" s="21">
        <f>IF(T117="","",T117-IF(U117="",0,U117)-IF(V117="",0,V117)-IF(W117="",0,W117))</f>
        <v/>
      </c>
      <c r="Y117" s="22">
        <f>IF(OR(R117="",R117=0,X117=""),"",X117/R117)</f>
        <v/>
      </c>
      <c r="Z117" s="16" t="n"/>
      <c r="AA117" s="16" t="n"/>
      <c r="AB117" s="16" t="n"/>
      <c r="AC117" s="16" t="n"/>
      <c r="AD117" s="16" t="n"/>
      <c r="AE117" s="16" t="n"/>
      <c r="AF117" s="16" t="n"/>
      <c r="AG117" s="16" t="n"/>
      <c r="AH117" s="23" t="n"/>
      <c r="AI117" s="21">
        <f>IF(X117="","",IF(G117="MXN",X117,IF(AH117="","",X117*AH117)))</f>
        <v/>
      </c>
      <c r="AJ117" s="16" t="n"/>
      <c r="AK117" s="24">
        <f>IF(B117="","",CHOOSE(WEEKDAY(B117,2),"Lunes","Martes","Miércoles","Jueves","Viernes","Sábado","Domingo"))</f>
        <v/>
      </c>
      <c r="AL117" s="24">
        <f>IF(C117="","",IF(HOUR(C117)&lt;6,"00-06",IF(HOUR(C117)&lt;10,"06-10",IF(HOUR(C117)&lt;14,"10-14",IF(HOUR(C117)&lt;18,"14-18",IF(HOUR(C117)&lt;22,"18-22","22-24"))))))</f>
        <v/>
      </c>
      <c r="AM117" s="21">
        <f>IF(B117="","",SUMIFS($X$7:X117,$AJ$7:AJ117,"&lt;&gt;No",$B$7:B117,"&lt;&gt;"))</f>
        <v/>
      </c>
      <c r="AN117" s="22">
        <f>IF(B117="","",SUMIFS($Y$7:Y117,$AJ$7:AJ117,"&lt;&gt;No",$B$7:B117,"&lt;&gt;"))</f>
        <v/>
      </c>
    </row>
    <row r="118">
      <c r="A118" s="16" t="n"/>
      <c r="B118" s="17" t="n"/>
      <c r="C118" s="18" t="n"/>
      <c r="D118" s="18" t="n"/>
      <c r="E118" s="16" t="n"/>
      <c r="F118" s="16" t="n"/>
      <c r="G118" s="16" t="n"/>
      <c r="H118" s="16" t="n"/>
      <c r="I118" s="16" t="n"/>
      <c r="J118" s="16" t="n"/>
      <c r="K118" s="16" t="n"/>
      <c r="L118" s="16" t="n"/>
      <c r="M118" s="19" t="n"/>
      <c r="N118" s="19" t="n"/>
      <c r="O118" s="19" t="n"/>
      <c r="P118" s="19" t="n"/>
      <c r="Q118" s="19" t="n"/>
      <c r="R118" s="20" t="n"/>
      <c r="S118" s="19" t="n"/>
      <c r="T118" s="20" t="n"/>
      <c r="U118" s="20" t="n"/>
      <c r="V118" s="20" t="n"/>
      <c r="W118" s="20" t="n"/>
      <c r="X118" s="21">
        <f>IF(T118="","",T118-IF(U118="",0,U118)-IF(V118="",0,V118)-IF(W118="",0,W118))</f>
        <v/>
      </c>
      <c r="Y118" s="22">
        <f>IF(OR(R118="",R118=0,X118=""),"",X118/R118)</f>
        <v/>
      </c>
      <c r="Z118" s="16" t="n"/>
      <c r="AA118" s="16" t="n"/>
      <c r="AB118" s="16" t="n"/>
      <c r="AC118" s="16" t="n"/>
      <c r="AD118" s="16" t="n"/>
      <c r="AE118" s="16" t="n"/>
      <c r="AF118" s="16" t="n"/>
      <c r="AG118" s="16" t="n"/>
      <c r="AH118" s="23" t="n"/>
      <c r="AI118" s="21">
        <f>IF(X118="","",IF(G118="MXN",X118,IF(AH118="","",X118*AH118)))</f>
        <v/>
      </c>
      <c r="AJ118" s="16" t="n"/>
      <c r="AK118" s="24">
        <f>IF(B118="","",CHOOSE(WEEKDAY(B118,2),"Lunes","Martes","Miércoles","Jueves","Viernes","Sábado","Domingo"))</f>
        <v/>
      </c>
      <c r="AL118" s="24">
        <f>IF(C118="","",IF(HOUR(C118)&lt;6,"00-06",IF(HOUR(C118)&lt;10,"06-10",IF(HOUR(C118)&lt;14,"10-14",IF(HOUR(C118)&lt;18,"14-18",IF(HOUR(C118)&lt;22,"18-22","22-24"))))))</f>
        <v/>
      </c>
      <c r="AM118" s="21">
        <f>IF(B118="","",SUMIFS($X$7:X118,$AJ$7:AJ118,"&lt;&gt;No",$B$7:B118,"&lt;&gt;"))</f>
        <v/>
      </c>
      <c r="AN118" s="22">
        <f>IF(B118="","",SUMIFS($Y$7:Y118,$AJ$7:AJ118,"&lt;&gt;No",$B$7:B118,"&lt;&gt;"))</f>
        <v/>
      </c>
    </row>
    <row r="119">
      <c r="A119" s="16" t="n"/>
      <c r="B119" s="17" t="n"/>
      <c r="C119" s="18" t="n"/>
      <c r="D119" s="18" t="n"/>
      <c r="E119" s="16" t="n"/>
      <c r="F119" s="16" t="n"/>
      <c r="G119" s="16" t="n"/>
      <c r="H119" s="16" t="n"/>
      <c r="I119" s="16" t="n"/>
      <c r="J119" s="16" t="n"/>
      <c r="K119" s="16" t="n"/>
      <c r="L119" s="16" t="n"/>
      <c r="M119" s="19" t="n"/>
      <c r="N119" s="19" t="n"/>
      <c r="O119" s="19" t="n"/>
      <c r="P119" s="19" t="n"/>
      <c r="Q119" s="19" t="n"/>
      <c r="R119" s="20" t="n"/>
      <c r="S119" s="19" t="n"/>
      <c r="T119" s="20" t="n"/>
      <c r="U119" s="20" t="n"/>
      <c r="V119" s="20" t="n"/>
      <c r="W119" s="20" t="n"/>
      <c r="X119" s="21">
        <f>IF(T119="","",T119-IF(U119="",0,U119)-IF(V119="",0,V119)-IF(W119="",0,W119))</f>
        <v/>
      </c>
      <c r="Y119" s="22">
        <f>IF(OR(R119="",R119=0,X119=""),"",X119/R119)</f>
        <v/>
      </c>
      <c r="Z119" s="16" t="n"/>
      <c r="AA119" s="16" t="n"/>
      <c r="AB119" s="16" t="n"/>
      <c r="AC119" s="16" t="n"/>
      <c r="AD119" s="16" t="n"/>
      <c r="AE119" s="16" t="n"/>
      <c r="AF119" s="16" t="n"/>
      <c r="AG119" s="16" t="n"/>
      <c r="AH119" s="23" t="n"/>
      <c r="AI119" s="21">
        <f>IF(X119="","",IF(G119="MXN",X119,IF(AH119="","",X119*AH119)))</f>
        <v/>
      </c>
      <c r="AJ119" s="16" t="n"/>
      <c r="AK119" s="24">
        <f>IF(B119="","",CHOOSE(WEEKDAY(B119,2),"Lunes","Martes","Miércoles","Jueves","Viernes","Sábado","Domingo"))</f>
        <v/>
      </c>
      <c r="AL119" s="24">
        <f>IF(C119="","",IF(HOUR(C119)&lt;6,"00-06",IF(HOUR(C119)&lt;10,"06-10",IF(HOUR(C119)&lt;14,"10-14",IF(HOUR(C119)&lt;18,"14-18",IF(HOUR(C119)&lt;22,"18-22","22-24"))))))</f>
        <v/>
      </c>
      <c r="AM119" s="21">
        <f>IF(B119="","",SUMIFS($X$7:X119,$AJ$7:AJ119,"&lt;&gt;No",$B$7:B119,"&lt;&gt;"))</f>
        <v/>
      </c>
      <c r="AN119" s="22">
        <f>IF(B119="","",SUMIFS($Y$7:Y119,$AJ$7:AJ119,"&lt;&gt;No",$B$7:B119,"&lt;&gt;"))</f>
        <v/>
      </c>
    </row>
    <row r="120">
      <c r="A120" s="16" t="n"/>
      <c r="B120" s="17" t="n"/>
      <c r="C120" s="18" t="n"/>
      <c r="D120" s="18" t="n"/>
      <c r="E120" s="16" t="n"/>
      <c r="F120" s="16" t="n"/>
      <c r="G120" s="16" t="n"/>
      <c r="H120" s="16" t="n"/>
      <c r="I120" s="16" t="n"/>
      <c r="J120" s="16" t="n"/>
      <c r="K120" s="16" t="n"/>
      <c r="L120" s="16" t="n"/>
      <c r="M120" s="19" t="n"/>
      <c r="N120" s="19" t="n"/>
      <c r="O120" s="19" t="n"/>
      <c r="P120" s="19" t="n"/>
      <c r="Q120" s="19" t="n"/>
      <c r="R120" s="20" t="n"/>
      <c r="S120" s="19" t="n"/>
      <c r="T120" s="20" t="n"/>
      <c r="U120" s="20" t="n"/>
      <c r="V120" s="20" t="n"/>
      <c r="W120" s="20" t="n"/>
      <c r="X120" s="21">
        <f>IF(T120="","",T120-IF(U120="",0,U120)-IF(V120="",0,V120)-IF(W120="",0,W120))</f>
        <v/>
      </c>
      <c r="Y120" s="22">
        <f>IF(OR(R120="",R120=0,X120=""),"",X120/R120)</f>
        <v/>
      </c>
      <c r="Z120" s="16" t="n"/>
      <c r="AA120" s="16" t="n"/>
      <c r="AB120" s="16" t="n"/>
      <c r="AC120" s="16" t="n"/>
      <c r="AD120" s="16" t="n"/>
      <c r="AE120" s="16" t="n"/>
      <c r="AF120" s="16" t="n"/>
      <c r="AG120" s="16" t="n"/>
      <c r="AH120" s="23" t="n"/>
      <c r="AI120" s="21">
        <f>IF(X120="","",IF(G120="MXN",X120,IF(AH120="","",X120*AH120)))</f>
        <v/>
      </c>
      <c r="AJ120" s="16" t="n"/>
      <c r="AK120" s="24">
        <f>IF(B120="","",CHOOSE(WEEKDAY(B120,2),"Lunes","Martes","Miércoles","Jueves","Viernes","Sábado","Domingo"))</f>
        <v/>
      </c>
      <c r="AL120" s="24">
        <f>IF(C120="","",IF(HOUR(C120)&lt;6,"00-06",IF(HOUR(C120)&lt;10,"06-10",IF(HOUR(C120)&lt;14,"10-14",IF(HOUR(C120)&lt;18,"14-18",IF(HOUR(C120)&lt;22,"18-22","22-24"))))))</f>
        <v/>
      </c>
      <c r="AM120" s="21">
        <f>IF(B120="","",SUMIFS($X$7:X120,$AJ$7:AJ120,"&lt;&gt;No",$B$7:B120,"&lt;&gt;"))</f>
        <v/>
      </c>
      <c r="AN120" s="22">
        <f>IF(B120="","",SUMIFS($Y$7:Y120,$AJ$7:AJ120,"&lt;&gt;No",$B$7:B120,"&lt;&gt;"))</f>
        <v/>
      </c>
    </row>
    <row r="121">
      <c r="A121" s="16" t="n"/>
      <c r="B121" s="17" t="n"/>
      <c r="C121" s="18" t="n"/>
      <c r="D121" s="18" t="n"/>
      <c r="E121" s="16" t="n"/>
      <c r="F121" s="16" t="n"/>
      <c r="G121" s="16" t="n"/>
      <c r="H121" s="16" t="n"/>
      <c r="I121" s="16" t="n"/>
      <c r="J121" s="16" t="n"/>
      <c r="K121" s="16" t="n"/>
      <c r="L121" s="16" t="n"/>
      <c r="M121" s="19" t="n"/>
      <c r="N121" s="19" t="n"/>
      <c r="O121" s="19" t="n"/>
      <c r="P121" s="19" t="n"/>
      <c r="Q121" s="19" t="n"/>
      <c r="R121" s="20" t="n"/>
      <c r="S121" s="19" t="n"/>
      <c r="T121" s="20" t="n"/>
      <c r="U121" s="20" t="n"/>
      <c r="V121" s="20" t="n"/>
      <c r="W121" s="20" t="n"/>
      <c r="X121" s="21">
        <f>IF(T121="","",T121-IF(U121="",0,U121)-IF(V121="",0,V121)-IF(W121="",0,W121))</f>
        <v/>
      </c>
      <c r="Y121" s="22">
        <f>IF(OR(R121="",R121=0,X121=""),"",X121/R121)</f>
        <v/>
      </c>
      <c r="Z121" s="16" t="n"/>
      <c r="AA121" s="16" t="n"/>
      <c r="AB121" s="16" t="n"/>
      <c r="AC121" s="16" t="n"/>
      <c r="AD121" s="16" t="n"/>
      <c r="AE121" s="16" t="n"/>
      <c r="AF121" s="16" t="n"/>
      <c r="AG121" s="16" t="n"/>
      <c r="AH121" s="23" t="n"/>
      <c r="AI121" s="21">
        <f>IF(X121="","",IF(G121="MXN",X121,IF(AH121="","",X121*AH121)))</f>
        <v/>
      </c>
      <c r="AJ121" s="16" t="n"/>
      <c r="AK121" s="24">
        <f>IF(B121="","",CHOOSE(WEEKDAY(B121,2),"Lunes","Martes","Miércoles","Jueves","Viernes","Sábado","Domingo"))</f>
        <v/>
      </c>
      <c r="AL121" s="24">
        <f>IF(C121="","",IF(HOUR(C121)&lt;6,"00-06",IF(HOUR(C121)&lt;10,"06-10",IF(HOUR(C121)&lt;14,"10-14",IF(HOUR(C121)&lt;18,"14-18",IF(HOUR(C121)&lt;22,"18-22","22-24"))))))</f>
        <v/>
      </c>
      <c r="AM121" s="21">
        <f>IF(B121="","",SUMIFS($X$7:X121,$AJ$7:AJ121,"&lt;&gt;No",$B$7:B121,"&lt;&gt;"))</f>
        <v/>
      </c>
      <c r="AN121" s="22">
        <f>IF(B121="","",SUMIFS($Y$7:Y121,$AJ$7:AJ121,"&lt;&gt;No",$B$7:B121,"&lt;&gt;"))</f>
        <v/>
      </c>
    </row>
    <row r="122">
      <c r="A122" s="16" t="n"/>
      <c r="B122" s="17" t="n"/>
      <c r="C122" s="18" t="n"/>
      <c r="D122" s="18" t="n"/>
      <c r="E122" s="16" t="n"/>
      <c r="F122" s="16" t="n"/>
      <c r="G122" s="16" t="n"/>
      <c r="H122" s="16" t="n"/>
      <c r="I122" s="16" t="n"/>
      <c r="J122" s="16" t="n"/>
      <c r="K122" s="16" t="n"/>
      <c r="L122" s="16" t="n"/>
      <c r="M122" s="19" t="n"/>
      <c r="N122" s="19" t="n"/>
      <c r="O122" s="19" t="n"/>
      <c r="P122" s="19" t="n"/>
      <c r="Q122" s="19" t="n"/>
      <c r="R122" s="20" t="n"/>
      <c r="S122" s="19" t="n"/>
      <c r="T122" s="20" t="n"/>
      <c r="U122" s="20" t="n"/>
      <c r="V122" s="20" t="n"/>
      <c r="W122" s="20" t="n"/>
      <c r="X122" s="21">
        <f>IF(T122="","",T122-IF(U122="",0,U122)-IF(V122="",0,V122)-IF(W122="",0,W122))</f>
        <v/>
      </c>
      <c r="Y122" s="22">
        <f>IF(OR(R122="",R122=0,X122=""),"",X122/R122)</f>
        <v/>
      </c>
      <c r="Z122" s="16" t="n"/>
      <c r="AA122" s="16" t="n"/>
      <c r="AB122" s="16" t="n"/>
      <c r="AC122" s="16" t="n"/>
      <c r="AD122" s="16" t="n"/>
      <c r="AE122" s="16" t="n"/>
      <c r="AF122" s="16" t="n"/>
      <c r="AG122" s="16" t="n"/>
      <c r="AH122" s="23" t="n"/>
      <c r="AI122" s="21">
        <f>IF(X122="","",IF(G122="MXN",X122,IF(AH122="","",X122*AH122)))</f>
        <v/>
      </c>
      <c r="AJ122" s="16" t="n"/>
      <c r="AK122" s="24">
        <f>IF(B122="","",CHOOSE(WEEKDAY(B122,2),"Lunes","Martes","Miércoles","Jueves","Viernes","Sábado","Domingo"))</f>
        <v/>
      </c>
      <c r="AL122" s="24">
        <f>IF(C122="","",IF(HOUR(C122)&lt;6,"00-06",IF(HOUR(C122)&lt;10,"06-10",IF(HOUR(C122)&lt;14,"10-14",IF(HOUR(C122)&lt;18,"14-18",IF(HOUR(C122)&lt;22,"18-22","22-24"))))))</f>
        <v/>
      </c>
      <c r="AM122" s="21">
        <f>IF(B122="","",SUMIFS($X$7:X122,$AJ$7:AJ122,"&lt;&gt;No",$B$7:B122,"&lt;&gt;"))</f>
        <v/>
      </c>
      <c r="AN122" s="22">
        <f>IF(B122="","",SUMIFS($Y$7:Y122,$AJ$7:AJ122,"&lt;&gt;No",$B$7:B122,"&lt;&gt;"))</f>
        <v/>
      </c>
    </row>
    <row r="123">
      <c r="A123" s="16" t="n"/>
      <c r="B123" s="17" t="n"/>
      <c r="C123" s="18" t="n"/>
      <c r="D123" s="18" t="n"/>
      <c r="E123" s="16" t="n"/>
      <c r="F123" s="16" t="n"/>
      <c r="G123" s="16" t="n"/>
      <c r="H123" s="16" t="n"/>
      <c r="I123" s="16" t="n"/>
      <c r="J123" s="16" t="n"/>
      <c r="K123" s="16" t="n"/>
      <c r="L123" s="16" t="n"/>
      <c r="M123" s="19" t="n"/>
      <c r="N123" s="19" t="n"/>
      <c r="O123" s="19" t="n"/>
      <c r="P123" s="19" t="n"/>
      <c r="Q123" s="19" t="n"/>
      <c r="R123" s="20" t="n"/>
      <c r="S123" s="19" t="n"/>
      <c r="T123" s="20" t="n"/>
      <c r="U123" s="20" t="n"/>
      <c r="V123" s="20" t="n"/>
      <c r="W123" s="20" t="n"/>
      <c r="X123" s="21">
        <f>IF(T123="","",T123-IF(U123="",0,U123)-IF(V123="",0,V123)-IF(W123="",0,W123))</f>
        <v/>
      </c>
      <c r="Y123" s="22">
        <f>IF(OR(R123="",R123=0,X123=""),"",X123/R123)</f>
        <v/>
      </c>
      <c r="Z123" s="16" t="n"/>
      <c r="AA123" s="16" t="n"/>
      <c r="AB123" s="16" t="n"/>
      <c r="AC123" s="16" t="n"/>
      <c r="AD123" s="16" t="n"/>
      <c r="AE123" s="16" t="n"/>
      <c r="AF123" s="16" t="n"/>
      <c r="AG123" s="16" t="n"/>
      <c r="AH123" s="23" t="n"/>
      <c r="AI123" s="21">
        <f>IF(X123="","",IF(G123="MXN",X123,IF(AH123="","",X123*AH123)))</f>
        <v/>
      </c>
      <c r="AJ123" s="16" t="n"/>
      <c r="AK123" s="24">
        <f>IF(B123="","",CHOOSE(WEEKDAY(B123,2),"Lunes","Martes","Miércoles","Jueves","Viernes","Sábado","Domingo"))</f>
        <v/>
      </c>
      <c r="AL123" s="24">
        <f>IF(C123="","",IF(HOUR(C123)&lt;6,"00-06",IF(HOUR(C123)&lt;10,"06-10",IF(HOUR(C123)&lt;14,"10-14",IF(HOUR(C123)&lt;18,"14-18",IF(HOUR(C123)&lt;22,"18-22","22-24"))))))</f>
        <v/>
      </c>
      <c r="AM123" s="21">
        <f>IF(B123="","",SUMIFS($X$7:X123,$AJ$7:AJ123,"&lt;&gt;No",$B$7:B123,"&lt;&gt;"))</f>
        <v/>
      </c>
      <c r="AN123" s="22">
        <f>IF(B123="","",SUMIFS($Y$7:Y123,$AJ$7:AJ123,"&lt;&gt;No",$B$7:B123,"&lt;&gt;"))</f>
        <v/>
      </c>
    </row>
    <row r="124">
      <c r="A124" s="16" t="n"/>
      <c r="B124" s="17" t="n"/>
      <c r="C124" s="18" t="n"/>
      <c r="D124" s="18" t="n"/>
      <c r="E124" s="16" t="n"/>
      <c r="F124" s="16" t="n"/>
      <c r="G124" s="16" t="n"/>
      <c r="H124" s="16" t="n"/>
      <c r="I124" s="16" t="n"/>
      <c r="J124" s="16" t="n"/>
      <c r="K124" s="16" t="n"/>
      <c r="L124" s="16" t="n"/>
      <c r="M124" s="19" t="n"/>
      <c r="N124" s="19" t="n"/>
      <c r="O124" s="19" t="n"/>
      <c r="P124" s="19" t="n"/>
      <c r="Q124" s="19" t="n"/>
      <c r="R124" s="20" t="n"/>
      <c r="S124" s="19" t="n"/>
      <c r="T124" s="20" t="n"/>
      <c r="U124" s="20" t="n"/>
      <c r="V124" s="20" t="n"/>
      <c r="W124" s="20" t="n"/>
      <c r="X124" s="21">
        <f>IF(T124="","",T124-IF(U124="",0,U124)-IF(V124="",0,V124)-IF(W124="",0,W124))</f>
        <v/>
      </c>
      <c r="Y124" s="22">
        <f>IF(OR(R124="",R124=0,X124=""),"",X124/R124)</f>
        <v/>
      </c>
      <c r="Z124" s="16" t="n"/>
      <c r="AA124" s="16" t="n"/>
      <c r="AB124" s="16" t="n"/>
      <c r="AC124" s="16" t="n"/>
      <c r="AD124" s="16" t="n"/>
      <c r="AE124" s="16" t="n"/>
      <c r="AF124" s="16" t="n"/>
      <c r="AG124" s="16" t="n"/>
      <c r="AH124" s="23" t="n"/>
      <c r="AI124" s="21">
        <f>IF(X124="","",IF(G124="MXN",X124,IF(AH124="","",X124*AH124)))</f>
        <v/>
      </c>
      <c r="AJ124" s="16" t="n"/>
      <c r="AK124" s="24">
        <f>IF(B124="","",CHOOSE(WEEKDAY(B124,2),"Lunes","Martes","Miércoles","Jueves","Viernes","Sábado","Domingo"))</f>
        <v/>
      </c>
      <c r="AL124" s="24">
        <f>IF(C124="","",IF(HOUR(C124)&lt;6,"00-06",IF(HOUR(C124)&lt;10,"06-10",IF(HOUR(C124)&lt;14,"10-14",IF(HOUR(C124)&lt;18,"14-18",IF(HOUR(C124)&lt;22,"18-22","22-24"))))))</f>
        <v/>
      </c>
      <c r="AM124" s="21">
        <f>IF(B124="","",SUMIFS($X$7:X124,$AJ$7:AJ124,"&lt;&gt;No",$B$7:B124,"&lt;&gt;"))</f>
        <v/>
      </c>
      <c r="AN124" s="22">
        <f>IF(B124="","",SUMIFS($Y$7:Y124,$AJ$7:AJ124,"&lt;&gt;No",$B$7:B124,"&lt;&gt;"))</f>
        <v/>
      </c>
    </row>
    <row r="125">
      <c r="A125" s="16" t="n"/>
      <c r="B125" s="17" t="n"/>
      <c r="C125" s="18" t="n"/>
      <c r="D125" s="18" t="n"/>
      <c r="E125" s="16" t="n"/>
      <c r="F125" s="16" t="n"/>
      <c r="G125" s="16" t="n"/>
      <c r="H125" s="16" t="n"/>
      <c r="I125" s="16" t="n"/>
      <c r="J125" s="16" t="n"/>
      <c r="K125" s="16" t="n"/>
      <c r="L125" s="16" t="n"/>
      <c r="M125" s="19" t="n"/>
      <c r="N125" s="19" t="n"/>
      <c r="O125" s="19" t="n"/>
      <c r="P125" s="19" t="n"/>
      <c r="Q125" s="19" t="n"/>
      <c r="R125" s="20" t="n"/>
      <c r="S125" s="19" t="n"/>
      <c r="T125" s="20" t="n"/>
      <c r="U125" s="20" t="n"/>
      <c r="V125" s="20" t="n"/>
      <c r="W125" s="20" t="n"/>
      <c r="X125" s="21">
        <f>IF(T125="","",T125-IF(U125="",0,U125)-IF(V125="",0,V125)-IF(W125="",0,W125))</f>
        <v/>
      </c>
      <c r="Y125" s="22">
        <f>IF(OR(R125="",R125=0,X125=""),"",X125/R125)</f>
        <v/>
      </c>
      <c r="Z125" s="16" t="n"/>
      <c r="AA125" s="16" t="n"/>
      <c r="AB125" s="16" t="n"/>
      <c r="AC125" s="16" t="n"/>
      <c r="AD125" s="16" t="n"/>
      <c r="AE125" s="16" t="n"/>
      <c r="AF125" s="16" t="n"/>
      <c r="AG125" s="16" t="n"/>
      <c r="AH125" s="23" t="n"/>
      <c r="AI125" s="21">
        <f>IF(X125="","",IF(G125="MXN",X125,IF(AH125="","",X125*AH125)))</f>
        <v/>
      </c>
      <c r="AJ125" s="16" t="n"/>
      <c r="AK125" s="24">
        <f>IF(B125="","",CHOOSE(WEEKDAY(B125,2),"Lunes","Martes","Miércoles","Jueves","Viernes","Sábado","Domingo"))</f>
        <v/>
      </c>
      <c r="AL125" s="24">
        <f>IF(C125="","",IF(HOUR(C125)&lt;6,"00-06",IF(HOUR(C125)&lt;10,"06-10",IF(HOUR(C125)&lt;14,"10-14",IF(HOUR(C125)&lt;18,"14-18",IF(HOUR(C125)&lt;22,"18-22","22-24"))))))</f>
        <v/>
      </c>
      <c r="AM125" s="21">
        <f>IF(B125="","",SUMIFS($X$7:X125,$AJ$7:AJ125,"&lt;&gt;No",$B$7:B125,"&lt;&gt;"))</f>
        <v/>
      </c>
      <c r="AN125" s="22">
        <f>IF(B125="","",SUMIFS($Y$7:Y125,$AJ$7:AJ125,"&lt;&gt;No",$B$7:B125,"&lt;&gt;"))</f>
        <v/>
      </c>
    </row>
    <row r="126">
      <c r="A126" s="16" t="n"/>
      <c r="B126" s="17" t="n"/>
      <c r="C126" s="18" t="n"/>
      <c r="D126" s="18" t="n"/>
      <c r="E126" s="16" t="n"/>
      <c r="F126" s="16" t="n"/>
      <c r="G126" s="16" t="n"/>
      <c r="H126" s="16" t="n"/>
      <c r="I126" s="16" t="n"/>
      <c r="J126" s="16" t="n"/>
      <c r="K126" s="16" t="n"/>
      <c r="L126" s="16" t="n"/>
      <c r="M126" s="19" t="n"/>
      <c r="N126" s="19" t="n"/>
      <c r="O126" s="19" t="n"/>
      <c r="P126" s="19" t="n"/>
      <c r="Q126" s="19" t="n"/>
      <c r="R126" s="20" t="n"/>
      <c r="S126" s="19" t="n"/>
      <c r="T126" s="20" t="n"/>
      <c r="U126" s="20" t="n"/>
      <c r="V126" s="20" t="n"/>
      <c r="W126" s="20" t="n"/>
      <c r="X126" s="21">
        <f>IF(T126="","",T126-IF(U126="",0,U126)-IF(V126="",0,V126)-IF(W126="",0,W126))</f>
        <v/>
      </c>
      <c r="Y126" s="22">
        <f>IF(OR(R126="",R126=0,X126=""),"",X126/R126)</f>
        <v/>
      </c>
      <c r="Z126" s="16" t="n"/>
      <c r="AA126" s="16" t="n"/>
      <c r="AB126" s="16" t="n"/>
      <c r="AC126" s="16" t="n"/>
      <c r="AD126" s="16" t="n"/>
      <c r="AE126" s="16" t="n"/>
      <c r="AF126" s="16" t="n"/>
      <c r="AG126" s="16" t="n"/>
      <c r="AH126" s="23" t="n"/>
      <c r="AI126" s="21">
        <f>IF(X126="","",IF(G126="MXN",X126,IF(AH126="","",X126*AH126)))</f>
        <v/>
      </c>
      <c r="AJ126" s="16" t="n"/>
      <c r="AK126" s="24">
        <f>IF(B126="","",CHOOSE(WEEKDAY(B126,2),"Lunes","Martes","Miércoles","Jueves","Viernes","Sábado","Domingo"))</f>
        <v/>
      </c>
      <c r="AL126" s="24">
        <f>IF(C126="","",IF(HOUR(C126)&lt;6,"00-06",IF(HOUR(C126)&lt;10,"06-10",IF(HOUR(C126)&lt;14,"10-14",IF(HOUR(C126)&lt;18,"14-18",IF(HOUR(C126)&lt;22,"18-22","22-24"))))))</f>
        <v/>
      </c>
      <c r="AM126" s="21">
        <f>IF(B126="","",SUMIFS($X$7:X126,$AJ$7:AJ126,"&lt;&gt;No",$B$7:B126,"&lt;&gt;"))</f>
        <v/>
      </c>
      <c r="AN126" s="22">
        <f>IF(B126="","",SUMIFS($Y$7:Y126,$AJ$7:AJ126,"&lt;&gt;No",$B$7:B126,"&lt;&gt;"))</f>
        <v/>
      </c>
    </row>
    <row r="127">
      <c r="A127" s="16" t="n"/>
      <c r="B127" s="17" t="n"/>
      <c r="C127" s="18" t="n"/>
      <c r="D127" s="18" t="n"/>
      <c r="E127" s="16" t="n"/>
      <c r="F127" s="16" t="n"/>
      <c r="G127" s="16" t="n"/>
      <c r="H127" s="16" t="n"/>
      <c r="I127" s="16" t="n"/>
      <c r="J127" s="16" t="n"/>
      <c r="K127" s="16" t="n"/>
      <c r="L127" s="16" t="n"/>
      <c r="M127" s="19" t="n"/>
      <c r="N127" s="19" t="n"/>
      <c r="O127" s="19" t="n"/>
      <c r="P127" s="19" t="n"/>
      <c r="Q127" s="19" t="n"/>
      <c r="R127" s="20" t="n"/>
      <c r="S127" s="19" t="n"/>
      <c r="T127" s="20" t="n"/>
      <c r="U127" s="20" t="n"/>
      <c r="V127" s="20" t="n"/>
      <c r="W127" s="20" t="n"/>
      <c r="X127" s="21">
        <f>IF(T127="","",T127-IF(U127="",0,U127)-IF(V127="",0,V127)-IF(W127="",0,W127))</f>
        <v/>
      </c>
      <c r="Y127" s="22">
        <f>IF(OR(R127="",R127=0,X127=""),"",X127/R127)</f>
        <v/>
      </c>
      <c r="Z127" s="16" t="n"/>
      <c r="AA127" s="16" t="n"/>
      <c r="AB127" s="16" t="n"/>
      <c r="AC127" s="16" t="n"/>
      <c r="AD127" s="16" t="n"/>
      <c r="AE127" s="16" t="n"/>
      <c r="AF127" s="16" t="n"/>
      <c r="AG127" s="16" t="n"/>
      <c r="AH127" s="23" t="n"/>
      <c r="AI127" s="21">
        <f>IF(X127="","",IF(G127="MXN",X127,IF(AH127="","",X127*AH127)))</f>
        <v/>
      </c>
      <c r="AJ127" s="16" t="n"/>
      <c r="AK127" s="24">
        <f>IF(B127="","",CHOOSE(WEEKDAY(B127,2),"Lunes","Martes","Miércoles","Jueves","Viernes","Sábado","Domingo"))</f>
        <v/>
      </c>
      <c r="AL127" s="24">
        <f>IF(C127="","",IF(HOUR(C127)&lt;6,"00-06",IF(HOUR(C127)&lt;10,"06-10",IF(HOUR(C127)&lt;14,"10-14",IF(HOUR(C127)&lt;18,"14-18",IF(HOUR(C127)&lt;22,"18-22","22-24"))))))</f>
        <v/>
      </c>
      <c r="AM127" s="21">
        <f>IF(B127="","",SUMIFS($X$7:X127,$AJ$7:AJ127,"&lt;&gt;No",$B$7:B127,"&lt;&gt;"))</f>
        <v/>
      </c>
      <c r="AN127" s="22">
        <f>IF(B127="","",SUMIFS($Y$7:Y127,$AJ$7:AJ127,"&lt;&gt;No",$B$7:B127,"&lt;&gt;"))</f>
        <v/>
      </c>
    </row>
    <row r="128">
      <c r="A128" s="16" t="n"/>
      <c r="B128" s="17" t="n"/>
      <c r="C128" s="18" t="n"/>
      <c r="D128" s="18" t="n"/>
      <c r="E128" s="16" t="n"/>
      <c r="F128" s="16" t="n"/>
      <c r="G128" s="16" t="n"/>
      <c r="H128" s="16" t="n"/>
      <c r="I128" s="16" t="n"/>
      <c r="J128" s="16" t="n"/>
      <c r="K128" s="16" t="n"/>
      <c r="L128" s="16" t="n"/>
      <c r="M128" s="19" t="n"/>
      <c r="N128" s="19" t="n"/>
      <c r="O128" s="19" t="n"/>
      <c r="P128" s="19" t="n"/>
      <c r="Q128" s="19" t="n"/>
      <c r="R128" s="20" t="n"/>
      <c r="S128" s="19" t="n"/>
      <c r="T128" s="20" t="n"/>
      <c r="U128" s="20" t="n"/>
      <c r="V128" s="20" t="n"/>
      <c r="W128" s="20" t="n"/>
      <c r="X128" s="21">
        <f>IF(T128="","",T128-IF(U128="",0,U128)-IF(V128="",0,V128)-IF(W128="",0,W128))</f>
        <v/>
      </c>
      <c r="Y128" s="22">
        <f>IF(OR(R128="",R128=0,X128=""),"",X128/R128)</f>
        <v/>
      </c>
      <c r="Z128" s="16" t="n"/>
      <c r="AA128" s="16" t="n"/>
      <c r="AB128" s="16" t="n"/>
      <c r="AC128" s="16" t="n"/>
      <c r="AD128" s="16" t="n"/>
      <c r="AE128" s="16" t="n"/>
      <c r="AF128" s="16" t="n"/>
      <c r="AG128" s="16" t="n"/>
      <c r="AH128" s="23" t="n"/>
      <c r="AI128" s="21">
        <f>IF(X128="","",IF(G128="MXN",X128,IF(AH128="","",X128*AH128)))</f>
        <v/>
      </c>
      <c r="AJ128" s="16" t="n"/>
      <c r="AK128" s="24">
        <f>IF(B128="","",CHOOSE(WEEKDAY(B128,2),"Lunes","Martes","Miércoles","Jueves","Viernes","Sábado","Domingo"))</f>
        <v/>
      </c>
      <c r="AL128" s="24">
        <f>IF(C128="","",IF(HOUR(C128)&lt;6,"00-06",IF(HOUR(C128)&lt;10,"06-10",IF(HOUR(C128)&lt;14,"10-14",IF(HOUR(C128)&lt;18,"14-18",IF(HOUR(C128)&lt;22,"18-22","22-24"))))))</f>
        <v/>
      </c>
      <c r="AM128" s="21">
        <f>IF(B128="","",SUMIFS($X$7:X128,$AJ$7:AJ128,"&lt;&gt;No",$B$7:B128,"&lt;&gt;"))</f>
        <v/>
      </c>
      <c r="AN128" s="22">
        <f>IF(B128="","",SUMIFS($Y$7:Y128,$AJ$7:AJ128,"&lt;&gt;No",$B$7:B128,"&lt;&gt;"))</f>
        <v/>
      </c>
    </row>
    <row r="129">
      <c r="A129" s="16" t="n"/>
      <c r="B129" s="17" t="n"/>
      <c r="C129" s="18" t="n"/>
      <c r="D129" s="18" t="n"/>
      <c r="E129" s="16" t="n"/>
      <c r="F129" s="16" t="n"/>
      <c r="G129" s="16" t="n"/>
      <c r="H129" s="16" t="n"/>
      <c r="I129" s="16" t="n"/>
      <c r="J129" s="16" t="n"/>
      <c r="K129" s="16" t="n"/>
      <c r="L129" s="16" t="n"/>
      <c r="M129" s="19" t="n"/>
      <c r="N129" s="19" t="n"/>
      <c r="O129" s="19" t="n"/>
      <c r="P129" s="19" t="n"/>
      <c r="Q129" s="19" t="n"/>
      <c r="R129" s="20" t="n"/>
      <c r="S129" s="19" t="n"/>
      <c r="T129" s="20" t="n"/>
      <c r="U129" s="20" t="n"/>
      <c r="V129" s="20" t="n"/>
      <c r="W129" s="20" t="n"/>
      <c r="X129" s="21">
        <f>IF(T129="","",T129-IF(U129="",0,U129)-IF(V129="",0,V129)-IF(W129="",0,W129))</f>
        <v/>
      </c>
      <c r="Y129" s="22">
        <f>IF(OR(R129="",R129=0,X129=""),"",X129/R129)</f>
        <v/>
      </c>
      <c r="Z129" s="16" t="n"/>
      <c r="AA129" s="16" t="n"/>
      <c r="AB129" s="16" t="n"/>
      <c r="AC129" s="16" t="n"/>
      <c r="AD129" s="16" t="n"/>
      <c r="AE129" s="16" t="n"/>
      <c r="AF129" s="16" t="n"/>
      <c r="AG129" s="16" t="n"/>
      <c r="AH129" s="23" t="n"/>
      <c r="AI129" s="21">
        <f>IF(X129="","",IF(G129="MXN",X129,IF(AH129="","",X129*AH129)))</f>
        <v/>
      </c>
      <c r="AJ129" s="16" t="n"/>
      <c r="AK129" s="24">
        <f>IF(B129="","",CHOOSE(WEEKDAY(B129,2),"Lunes","Martes","Miércoles","Jueves","Viernes","Sábado","Domingo"))</f>
        <v/>
      </c>
      <c r="AL129" s="24">
        <f>IF(C129="","",IF(HOUR(C129)&lt;6,"00-06",IF(HOUR(C129)&lt;10,"06-10",IF(HOUR(C129)&lt;14,"10-14",IF(HOUR(C129)&lt;18,"14-18",IF(HOUR(C129)&lt;22,"18-22","22-24"))))))</f>
        <v/>
      </c>
      <c r="AM129" s="21">
        <f>IF(B129="","",SUMIFS($X$7:X129,$AJ$7:AJ129,"&lt;&gt;No",$B$7:B129,"&lt;&gt;"))</f>
        <v/>
      </c>
      <c r="AN129" s="22">
        <f>IF(B129="","",SUMIFS($Y$7:Y129,$AJ$7:AJ129,"&lt;&gt;No",$B$7:B129,"&lt;&gt;"))</f>
        <v/>
      </c>
    </row>
    <row r="130">
      <c r="A130" s="16" t="n"/>
      <c r="B130" s="17" t="n"/>
      <c r="C130" s="18" t="n"/>
      <c r="D130" s="18" t="n"/>
      <c r="E130" s="16" t="n"/>
      <c r="F130" s="16" t="n"/>
      <c r="G130" s="16" t="n"/>
      <c r="H130" s="16" t="n"/>
      <c r="I130" s="16" t="n"/>
      <c r="J130" s="16" t="n"/>
      <c r="K130" s="16" t="n"/>
      <c r="L130" s="16" t="n"/>
      <c r="M130" s="19" t="n"/>
      <c r="N130" s="19" t="n"/>
      <c r="O130" s="19" t="n"/>
      <c r="P130" s="19" t="n"/>
      <c r="Q130" s="19" t="n"/>
      <c r="R130" s="20" t="n"/>
      <c r="S130" s="19" t="n"/>
      <c r="T130" s="20" t="n"/>
      <c r="U130" s="20" t="n"/>
      <c r="V130" s="20" t="n"/>
      <c r="W130" s="20" t="n"/>
      <c r="X130" s="21">
        <f>IF(T130="","",T130-IF(U130="",0,U130)-IF(V130="",0,V130)-IF(W130="",0,W130))</f>
        <v/>
      </c>
      <c r="Y130" s="22">
        <f>IF(OR(R130="",R130=0,X130=""),"",X130/R130)</f>
        <v/>
      </c>
      <c r="Z130" s="16" t="n"/>
      <c r="AA130" s="16" t="n"/>
      <c r="AB130" s="16" t="n"/>
      <c r="AC130" s="16" t="n"/>
      <c r="AD130" s="16" t="n"/>
      <c r="AE130" s="16" t="n"/>
      <c r="AF130" s="16" t="n"/>
      <c r="AG130" s="16" t="n"/>
      <c r="AH130" s="23" t="n"/>
      <c r="AI130" s="21">
        <f>IF(X130="","",IF(G130="MXN",X130,IF(AH130="","",X130*AH130)))</f>
        <v/>
      </c>
      <c r="AJ130" s="16" t="n"/>
      <c r="AK130" s="24">
        <f>IF(B130="","",CHOOSE(WEEKDAY(B130,2),"Lunes","Martes","Miércoles","Jueves","Viernes","Sábado","Domingo"))</f>
        <v/>
      </c>
      <c r="AL130" s="24">
        <f>IF(C130="","",IF(HOUR(C130)&lt;6,"00-06",IF(HOUR(C130)&lt;10,"06-10",IF(HOUR(C130)&lt;14,"10-14",IF(HOUR(C130)&lt;18,"14-18",IF(HOUR(C130)&lt;22,"18-22","22-24"))))))</f>
        <v/>
      </c>
      <c r="AM130" s="21">
        <f>IF(B130="","",SUMIFS($X$7:X130,$AJ$7:AJ130,"&lt;&gt;No",$B$7:B130,"&lt;&gt;"))</f>
        <v/>
      </c>
      <c r="AN130" s="22">
        <f>IF(B130="","",SUMIFS($Y$7:Y130,$AJ$7:AJ130,"&lt;&gt;No",$B$7:B130,"&lt;&gt;"))</f>
        <v/>
      </c>
    </row>
    <row r="131">
      <c r="A131" s="16" t="n"/>
      <c r="B131" s="17" t="n"/>
      <c r="C131" s="18" t="n"/>
      <c r="D131" s="18" t="n"/>
      <c r="E131" s="16" t="n"/>
      <c r="F131" s="16" t="n"/>
      <c r="G131" s="16" t="n"/>
      <c r="H131" s="16" t="n"/>
      <c r="I131" s="16" t="n"/>
      <c r="J131" s="16" t="n"/>
      <c r="K131" s="16" t="n"/>
      <c r="L131" s="16" t="n"/>
      <c r="M131" s="19" t="n"/>
      <c r="N131" s="19" t="n"/>
      <c r="O131" s="19" t="n"/>
      <c r="P131" s="19" t="n"/>
      <c r="Q131" s="19" t="n"/>
      <c r="R131" s="20" t="n"/>
      <c r="S131" s="19" t="n"/>
      <c r="T131" s="20" t="n"/>
      <c r="U131" s="20" t="n"/>
      <c r="V131" s="20" t="n"/>
      <c r="W131" s="20" t="n"/>
      <c r="X131" s="21">
        <f>IF(T131="","",T131-IF(U131="",0,U131)-IF(V131="",0,V131)-IF(W131="",0,W131))</f>
        <v/>
      </c>
      <c r="Y131" s="22">
        <f>IF(OR(R131="",R131=0,X131=""),"",X131/R131)</f>
        <v/>
      </c>
      <c r="Z131" s="16" t="n"/>
      <c r="AA131" s="16" t="n"/>
      <c r="AB131" s="16" t="n"/>
      <c r="AC131" s="16" t="n"/>
      <c r="AD131" s="16" t="n"/>
      <c r="AE131" s="16" t="n"/>
      <c r="AF131" s="16" t="n"/>
      <c r="AG131" s="16" t="n"/>
      <c r="AH131" s="23" t="n"/>
      <c r="AI131" s="21">
        <f>IF(X131="","",IF(G131="MXN",X131,IF(AH131="","",X131*AH131)))</f>
        <v/>
      </c>
      <c r="AJ131" s="16" t="n"/>
      <c r="AK131" s="24">
        <f>IF(B131="","",CHOOSE(WEEKDAY(B131,2),"Lunes","Martes","Miércoles","Jueves","Viernes","Sábado","Domingo"))</f>
        <v/>
      </c>
      <c r="AL131" s="24">
        <f>IF(C131="","",IF(HOUR(C131)&lt;6,"00-06",IF(HOUR(C131)&lt;10,"06-10",IF(HOUR(C131)&lt;14,"10-14",IF(HOUR(C131)&lt;18,"14-18",IF(HOUR(C131)&lt;22,"18-22","22-24"))))))</f>
        <v/>
      </c>
      <c r="AM131" s="21">
        <f>IF(B131="","",SUMIFS($X$7:X131,$AJ$7:AJ131,"&lt;&gt;No",$B$7:B131,"&lt;&gt;"))</f>
        <v/>
      </c>
      <c r="AN131" s="22">
        <f>IF(B131="","",SUMIFS($Y$7:Y131,$AJ$7:AJ131,"&lt;&gt;No",$B$7:B131,"&lt;&gt;"))</f>
        <v/>
      </c>
    </row>
    <row r="132">
      <c r="A132" s="16" t="n"/>
      <c r="B132" s="17" t="n"/>
      <c r="C132" s="18" t="n"/>
      <c r="D132" s="18" t="n"/>
      <c r="E132" s="16" t="n"/>
      <c r="F132" s="16" t="n"/>
      <c r="G132" s="16" t="n"/>
      <c r="H132" s="16" t="n"/>
      <c r="I132" s="16" t="n"/>
      <c r="J132" s="16" t="n"/>
      <c r="K132" s="16" t="n"/>
      <c r="L132" s="16" t="n"/>
      <c r="M132" s="19" t="n"/>
      <c r="N132" s="19" t="n"/>
      <c r="O132" s="19" t="n"/>
      <c r="P132" s="19" t="n"/>
      <c r="Q132" s="19" t="n"/>
      <c r="R132" s="20" t="n"/>
      <c r="S132" s="19" t="n"/>
      <c r="T132" s="20" t="n"/>
      <c r="U132" s="20" t="n"/>
      <c r="V132" s="20" t="n"/>
      <c r="W132" s="20" t="n"/>
      <c r="X132" s="21">
        <f>IF(T132="","",T132-IF(U132="",0,U132)-IF(V132="",0,V132)-IF(W132="",0,W132))</f>
        <v/>
      </c>
      <c r="Y132" s="22">
        <f>IF(OR(R132="",R132=0,X132=""),"",X132/R132)</f>
        <v/>
      </c>
      <c r="Z132" s="16" t="n"/>
      <c r="AA132" s="16" t="n"/>
      <c r="AB132" s="16" t="n"/>
      <c r="AC132" s="16" t="n"/>
      <c r="AD132" s="16" t="n"/>
      <c r="AE132" s="16" t="n"/>
      <c r="AF132" s="16" t="n"/>
      <c r="AG132" s="16" t="n"/>
      <c r="AH132" s="23" t="n"/>
      <c r="AI132" s="21">
        <f>IF(X132="","",IF(G132="MXN",X132,IF(AH132="","",X132*AH132)))</f>
        <v/>
      </c>
      <c r="AJ132" s="16" t="n"/>
      <c r="AK132" s="24">
        <f>IF(B132="","",CHOOSE(WEEKDAY(B132,2),"Lunes","Martes","Miércoles","Jueves","Viernes","Sábado","Domingo"))</f>
        <v/>
      </c>
      <c r="AL132" s="24">
        <f>IF(C132="","",IF(HOUR(C132)&lt;6,"00-06",IF(HOUR(C132)&lt;10,"06-10",IF(HOUR(C132)&lt;14,"10-14",IF(HOUR(C132)&lt;18,"14-18",IF(HOUR(C132)&lt;22,"18-22","22-24"))))))</f>
        <v/>
      </c>
      <c r="AM132" s="21">
        <f>IF(B132="","",SUMIFS($X$7:X132,$AJ$7:AJ132,"&lt;&gt;No",$B$7:B132,"&lt;&gt;"))</f>
        <v/>
      </c>
      <c r="AN132" s="22">
        <f>IF(B132="","",SUMIFS($Y$7:Y132,$AJ$7:AJ132,"&lt;&gt;No",$B$7:B132,"&lt;&gt;"))</f>
        <v/>
      </c>
    </row>
    <row r="133">
      <c r="A133" s="16" t="n"/>
      <c r="B133" s="17" t="n"/>
      <c r="C133" s="18" t="n"/>
      <c r="D133" s="18" t="n"/>
      <c r="E133" s="16" t="n"/>
      <c r="F133" s="16" t="n"/>
      <c r="G133" s="16" t="n"/>
      <c r="H133" s="16" t="n"/>
      <c r="I133" s="16" t="n"/>
      <c r="J133" s="16" t="n"/>
      <c r="K133" s="16" t="n"/>
      <c r="L133" s="16" t="n"/>
      <c r="M133" s="19" t="n"/>
      <c r="N133" s="19" t="n"/>
      <c r="O133" s="19" t="n"/>
      <c r="P133" s="19" t="n"/>
      <c r="Q133" s="19" t="n"/>
      <c r="R133" s="20" t="n"/>
      <c r="S133" s="19" t="n"/>
      <c r="T133" s="20" t="n"/>
      <c r="U133" s="20" t="n"/>
      <c r="V133" s="20" t="n"/>
      <c r="W133" s="20" t="n"/>
      <c r="X133" s="21">
        <f>IF(T133="","",T133-IF(U133="",0,U133)-IF(V133="",0,V133)-IF(W133="",0,W133))</f>
        <v/>
      </c>
      <c r="Y133" s="22">
        <f>IF(OR(R133="",R133=0,X133=""),"",X133/R133)</f>
        <v/>
      </c>
      <c r="Z133" s="16" t="n"/>
      <c r="AA133" s="16" t="n"/>
      <c r="AB133" s="16" t="n"/>
      <c r="AC133" s="16" t="n"/>
      <c r="AD133" s="16" t="n"/>
      <c r="AE133" s="16" t="n"/>
      <c r="AF133" s="16" t="n"/>
      <c r="AG133" s="16" t="n"/>
      <c r="AH133" s="23" t="n"/>
      <c r="AI133" s="21">
        <f>IF(X133="","",IF(G133="MXN",X133,IF(AH133="","",X133*AH133)))</f>
        <v/>
      </c>
      <c r="AJ133" s="16" t="n"/>
      <c r="AK133" s="24">
        <f>IF(B133="","",CHOOSE(WEEKDAY(B133,2),"Lunes","Martes","Miércoles","Jueves","Viernes","Sábado","Domingo"))</f>
        <v/>
      </c>
      <c r="AL133" s="24">
        <f>IF(C133="","",IF(HOUR(C133)&lt;6,"00-06",IF(HOUR(C133)&lt;10,"06-10",IF(HOUR(C133)&lt;14,"10-14",IF(HOUR(C133)&lt;18,"14-18",IF(HOUR(C133)&lt;22,"18-22","22-24"))))))</f>
        <v/>
      </c>
      <c r="AM133" s="21">
        <f>IF(B133="","",SUMIFS($X$7:X133,$AJ$7:AJ133,"&lt;&gt;No",$B$7:B133,"&lt;&gt;"))</f>
        <v/>
      </c>
      <c r="AN133" s="22">
        <f>IF(B133="","",SUMIFS($Y$7:Y133,$AJ$7:AJ133,"&lt;&gt;No",$B$7:B133,"&lt;&gt;"))</f>
        <v/>
      </c>
    </row>
    <row r="134">
      <c r="A134" s="16" t="n"/>
      <c r="B134" s="17" t="n"/>
      <c r="C134" s="18" t="n"/>
      <c r="D134" s="18" t="n"/>
      <c r="E134" s="16" t="n"/>
      <c r="F134" s="16" t="n"/>
      <c r="G134" s="16" t="n"/>
      <c r="H134" s="16" t="n"/>
      <c r="I134" s="16" t="n"/>
      <c r="J134" s="16" t="n"/>
      <c r="K134" s="16" t="n"/>
      <c r="L134" s="16" t="n"/>
      <c r="M134" s="19" t="n"/>
      <c r="N134" s="19" t="n"/>
      <c r="O134" s="19" t="n"/>
      <c r="P134" s="19" t="n"/>
      <c r="Q134" s="19" t="n"/>
      <c r="R134" s="20" t="n"/>
      <c r="S134" s="19" t="n"/>
      <c r="T134" s="20" t="n"/>
      <c r="U134" s="20" t="n"/>
      <c r="V134" s="20" t="n"/>
      <c r="W134" s="20" t="n"/>
      <c r="X134" s="21">
        <f>IF(T134="","",T134-IF(U134="",0,U134)-IF(V134="",0,V134)-IF(W134="",0,W134))</f>
        <v/>
      </c>
      <c r="Y134" s="22">
        <f>IF(OR(R134="",R134=0,X134=""),"",X134/R134)</f>
        <v/>
      </c>
      <c r="Z134" s="16" t="n"/>
      <c r="AA134" s="16" t="n"/>
      <c r="AB134" s="16" t="n"/>
      <c r="AC134" s="16" t="n"/>
      <c r="AD134" s="16" t="n"/>
      <c r="AE134" s="16" t="n"/>
      <c r="AF134" s="16" t="n"/>
      <c r="AG134" s="16" t="n"/>
      <c r="AH134" s="23" t="n"/>
      <c r="AI134" s="21">
        <f>IF(X134="","",IF(G134="MXN",X134,IF(AH134="","",X134*AH134)))</f>
        <v/>
      </c>
      <c r="AJ134" s="16" t="n"/>
      <c r="AK134" s="24">
        <f>IF(B134="","",CHOOSE(WEEKDAY(B134,2),"Lunes","Martes","Miércoles","Jueves","Viernes","Sábado","Domingo"))</f>
        <v/>
      </c>
      <c r="AL134" s="24">
        <f>IF(C134="","",IF(HOUR(C134)&lt;6,"00-06",IF(HOUR(C134)&lt;10,"06-10",IF(HOUR(C134)&lt;14,"10-14",IF(HOUR(C134)&lt;18,"14-18",IF(HOUR(C134)&lt;22,"18-22","22-24"))))))</f>
        <v/>
      </c>
      <c r="AM134" s="21">
        <f>IF(B134="","",SUMIFS($X$7:X134,$AJ$7:AJ134,"&lt;&gt;No",$B$7:B134,"&lt;&gt;"))</f>
        <v/>
      </c>
      <c r="AN134" s="22">
        <f>IF(B134="","",SUMIFS($Y$7:Y134,$AJ$7:AJ134,"&lt;&gt;No",$B$7:B134,"&lt;&gt;"))</f>
        <v/>
      </c>
    </row>
    <row r="135">
      <c r="A135" s="16" t="n"/>
      <c r="B135" s="17" t="n"/>
      <c r="C135" s="18" t="n"/>
      <c r="D135" s="18" t="n"/>
      <c r="E135" s="16" t="n"/>
      <c r="F135" s="16" t="n"/>
      <c r="G135" s="16" t="n"/>
      <c r="H135" s="16" t="n"/>
      <c r="I135" s="16" t="n"/>
      <c r="J135" s="16" t="n"/>
      <c r="K135" s="16" t="n"/>
      <c r="L135" s="16" t="n"/>
      <c r="M135" s="19" t="n"/>
      <c r="N135" s="19" t="n"/>
      <c r="O135" s="19" t="n"/>
      <c r="P135" s="19" t="n"/>
      <c r="Q135" s="19" t="n"/>
      <c r="R135" s="20" t="n"/>
      <c r="S135" s="19" t="n"/>
      <c r="T135" s="20" t="n"/>
      <c r="U135" s="20" t="n"/>
      <c r="V135" s="20" t="n"/>
      <c r="W135" s="20" t="n"/>
      <c r="X135" s="21">
        <f>IF(T135="","",T135-IF(U135="",0,U135)-IF(V135="",0,V135)-IF(W135="",0,W135))</f>
        <v/>
      </c>
      <c r="Y135" s="22">
        <f>IF(OR(R135="",R135=0,X135=""),"",X135/R135)</f>
        <v/>
      </c>
      <c r="Z135" s="16" t="n"/>
      <c r="AA135" s="16" t="n"/>
      <c r="AB135" s="16" t="n"/>
      <c r="AC135" s="16" t="n"/>
      <c r="AD135" s="16" t="n"/>
      <c r="AE135" s="16" t="n"/>
      <c r="AF135" s="16" t="n"/>
      <c r="AG135" s="16" t="n"/>
      <c r="AH135" s="23" t="n"/>
      <c r="AI135" s="21">
        <f>IF(X135="","",IF(G135="MXN",X135,IF(AH135="","",X135*AH135)))</f>
        <v/>
      </c>
      <c r="AJ135" s="16" t="n"/>
      <c r="AK135" s="24">
        <f>IF(B135="","",CHOOSE(WEEKDAY(B135,2),"Lunes","Martes","Miércoles","Jueves","Viernes","Sábado","Domingo"))</f>
        <v/>
      </c>
      <c r="AL135" s="24">
        <f>IF(C135="","",IF(HOUR(C135)&lt;6,"00-06",IF(HOUR(C135)&lt;10,"06-10",IF(HOUR(C135)&lt;14,"10-14",IF(HOUR(C135)&lt;18,"14-18",IF(HOUR(C135)&lt;22,"18-22","22-24"))))))</f>
        <v/>
      </c>
      <c r="AM135" s="21">
        <f>IF(B135="","",SUMIFS($X$7:X135,$AJ$7:AJ135,"&lt;&gt;No",$B$7:B135,"&lt;&gt;"))</f>
        <v/>
      </c>
      <c r="AN135" s="22">
        <f>IF(B135="","",SUMIFS($Y$7:Y135,$AJ$7:AJ135,"&lt;&gt;No",$B$7:B135,"&lt;&gt;"))</f>
        <v/>
      </c>
    </row>
    <row r="136">
      <c r="A136" s="16" t="n"/>
      <c r="B136" s="17" t="n"/>
      <c r="C136" s="18" t="n"/>
      <c r="D136" s="18" t="n"/>
      <c r="E136" s="16" t="n"/>
      <c r="F136" s="16" t="n"/>
      <c r="G136" s="16" t="n"/>
      <c r="H136" s="16" t="n"/>
      <c r="I136" s="16" t="n"/>
      <c r="J136" s="16" t="n"/>
      <c r="K136" s="16" t="n"/>
      <c r="L136" s="16" t="n"/>
      <c r="M136" s="19" t="n"/>
      <c r="N136" s="19" t="n"/>
      <c r="O136" s="19" t="n"/>
      <c r="P136" s="19" t="n"/>
      <c r="Q136" s="19" t="n"/>
      <c r="R136" s="20" t="n"/>
      <c r="S136" s="19" t="n"/>
      <c r="T136" s="20" t="n"/>
      <c r="U136" s="20" t="n"/>
      <c r="V136" s="20" t="n"/>
      <c r="W136" s="20" t="n"/>
      <c r="X136" s="21">
        <f>IF(T136="","",T136-IF(U136="",0,U136)-IF(V136="",0,V136)-IF(W136="",0,W136))</f>
        <v/>
      </c>
      <c r="Y136" s="22">
        <f>IF(OR(R136="",R136=0,X136=""),"",X136/R136)</f>
        <v/>
      </c>
      <c r="Z136" s="16" t="n"/>
      <c r="AA136" s="16" t="n"/>
      <c r="AB136" s="16" t="n"/>
      <c r="AC136" s="16" t="n"/>
      <c r="AD136" s="16" t="n"/>
      <c r="AE136" s="16" t="n"/>
      <c r="AF136" s="16" t="n"/>
      <c r="AG136" s="16" t="n"/>
      <c r="AH136" s="23" t="n"/>
      <c r="AI136" s="21">
        <f>IF(X136="","",IF(G136="MXN",X136,IF(AH136="","",X136*AH136)))</f>
        <v/>
      </c>
      <c r="AJ136" s="16" t="n"/>
      <c r="AK136" s="24">
        <f>IF(B136="","",CHOOSE(WEEKDAY(B136,2),"Lunes","Martes","Miércoles","Jueves","Viernes","Sábado","Domingo"))</f>
        <v/>
      </c>
      <c r="AL136" s="24">
        <f>IF(C136="","",IF(HOUR(C136)&lt;6,"00-06",IF(HOUR(C136)&lt;10,"06-10",IF(HOUR(C136)&lt;14,"10-14",IF(HOUR(C136)&lt;18,"14-18",IF(HOUR(C136)&lt;22,"18-22","22-24"))))))</f>
        <v/>
      </c>
      <c r="AM136" s="21">
        <f>IF(B136="","",SUMIFS($X$7:X136,$AJ$7:AJ136,"&lt;&gt;No",$B$7:B136,"&lt;&gt;"))</f>
        <v/>
      </c>
      <c r="AN136" s="22">
        <f>IF(B136="","",SUMIFS($Y$7:Y136,$AJ$7:AJ136,"&lt;&gt;No",$B$7:B136,"&lt;&gt;"))</f>
        <v/>
      </c>
    </row>
    <row r="137">
      <c r="A137" s="16" t="n"/>
      <c r="B137" s="17" t="n"/>
      <c r="C137" s="18" t="n"/>
      <c r="D137" s="18" t="n"/>
      <c r="E137" s="16" t="n"/>
      <c r="F137" s="16" t="n"/>
      <c r="G137" s="16" t="n"/>
      <c r="H137" s="16" t="n"/>
      <c r="I137" s="16" t="n"/>
      <c r="J137" s="16" t="n"/>
      <c r="K137" s="16" t="n"/>
      <c r="L137" s="16" t="n"/>
      <c r="M137" s="19" t="n"/>
      <c r="N137" s="19" t="n"/>
      <c r="O137" s="19" t="n"/>
      <c r="P137" s="19" t="n"/>
      <c r="Q137" s="19" t="n"/>
      <c r="R137" s="20" t="n"/>
      <c r="S137" s="19" t="n"/>
      <c r="T137" s="20" t="n"/>
      <c r="U137" s="20" t="n"/>
      <c r="V137" s="20" t="n"/>
      <c r="W137" s="20" t="n"/>
      <c r="X137" s="21">
        <f>IF(T137="","",T137-IF(U137="",0,U137)-IF(V137="",0,V137)-IF(W137="",0,W137))</f>
        <v/>
      </c>
      <c r="Y137" s="22">
        <f>IF(OR(R137="",R137=0,X137=""),"",X137/R137)</f>
        <v/>
      </c>
      <c r="Z137" s="16" t="n"/>
      <c r="AA137" s="16" t="n"/>
      <c r="AB137" s="16" t="n"/>
      <c r="AC137" s="16" t="n"/>
      <c r="AD137" s="16" t="n"/>
      <c r="AE137" s="16" t="n"/>
      <c r="AF137" s="16" t="n"/>
      <c r="AG137" s="16" t="n"/>
      <c r="AH137" s="23" t="n"/>
      <c r="AI137" s="21">
        <f>IF(X137="","",IF(G137="MXN",X137,IF(AH137="","",X137*AH137)))</f>
        <v/>
      </c>
      <c r="AJ137" s="16" t="n"/>
      <c r="AK137" s="24">
        <f>IF(B137="","",CHOOSE(WEEKDAY(B137,2),"Lunes","Martes","Miércoles","Jueves","Viernes","Sábado","Domingo"))</f>
        <v/>
      </c>
      <c r="AL137" s="24">
        <f>IF(C137="","",IF(HOUR(C137)&lt;6,"00-06",IF(HOUR(C137)&lt;10,"06-10",IF(HOUR(C137)&lt;14,"10-14",IF(HOUR(C137)&lt;18,"14-18",IF(HOUR(C137)&lt;22,"18-22","22-24"))))))</f>
        <v/>
      </c>
      <c r="AM137" s="21">
        <f>IF(B137="","",SUMIFS($X$7:X137,$AJ$7:AJ137,"&lt;&gt;No",$B$7:B137,"&lt;&gt;"))</f>
        <v/>
      </c>
      <c r="AN137" s="22">
        <f>IF(B137="","",SUMIFS($Y$7:Y137,$AJ$7:AJ137,"&lt;&gt;No",$B$7:B137,"&lt;&gt;"))</f>
        <v/>
      </c>
    </row>
    <row r="138">
      <c r="A138" s="16" t="n"/>
      <c r="B138" s="17" t="n"/>
      <c r="C138" s="18" t="n"/>
      <c r="D138" s="18" t="n"/>
      <c r="E138" s="16" t="n"/>
      <c r="F138" s="16" t="n"/>
      <c r="G138" s="16" t="n"/>
      <c r="H138" s="16" t="n"/>
      <c r="I138" s="16" t="n"/>
      <c r="J138" s="16" t="n"/>
      <c r="K138" s="16" t="n"/>
      <c r="L138" s="16" t="n"/>
      <c r="M138" s="19" t="n"/>
      <c r="N138" s="19" t="n"/>
      <c r="O138" s="19" t="n"/>
      <c r="P138" s="19" t="n"/>
      <c r="Q138" s="19" t="n"/>
      <c r="R138" s="20" t="n"/>
      <c r="S138" s="19" t="n"/>
      <c r="T138" s="20" t="n"/>
      <c r="U138" s="20" t="n"/>
      <c r="V138" s="20" t="n"/>
      <c r="W138" s="20" t="n"/>
      <c r="X138" s="21">
        <f>IF(T138="","",T138-IF(U138="",0,U138)-IF(V138="",0,V138)-IF(W138="",0,W138))</f>
        <v/>
      </c>
      <c r="Y138" s="22">
        <f>IF(OR(R138="",R138=0,X138=""),"",X138/R138)</f>
        <v/>
      </c>
      <c r="Z138" s="16" t="n"/>
      <c r="AA138" s="16" t="n"/>
      <c r="AB138" s="16" t="n"/>
      <c r="AC138" s="16" t="n"/>
      <c r="AD138" s="16" t="n"/>
      <c r="AE138" s="16" t="n"/>
      <c r="AF138" s="16" t="n"/>
      <c r="AG138" s="16" t="n"/>
      <c r="AH138" s="23" t="n"/>
      <c r="AI138" s="21">
        <f>IF(X138="","",IF(G138="MXN",X138,IF(AH138="","",X138*AH138)))</f>
        <v/>
      </c>
      <c r="AJ138" s="16" t="n"/>
      <c r="AK138" s="24">
        <f>IF(B138="","",CHOOSE(WEEKDAY(B138,2),"Lunes","Martes","Miércoles","Jueves","Viernes","Sábado","Domingo"))</f>
        <v/>
      </c>
      <c r="AL138" s="24">
        <f>IF(C138="","",IF(HOUR(C138)&lt;6,"00-06",IF(HOUR(C138)&lt;10,"06-10",IF(HOUR(C138)&lt;14,"10-14",IF(HOUR(C138)&lt;18,"14-18",IF(HOUR(C138)&lt;22,"18-22","22-24"))))))</f>
        <v/>
      </c>
      <c r="AM138" s="21">
        <f>IF(B138="","",SUMIFS($X$7:X138,$AJ$7:AJ138,"&lt;&gt;No",$B$7:B138,"&lt;&gt;"))</f>
        <v/>
      </c>
      <c r="AN138" s="22">
        <f>IF(B138="","",SUMIFS($Y$7:Y138,$AJ$7:AJ138,"&lt;&gt;No",$B$7:B138,"&lt;&gt;"))</f>
        <v/>
      </c>
    </row>
    <row r="139">
      <c r="A139" s="16" t="n"/>
      <c r="B139" s="17" t="n"/>
      <c r="C139" s="18" t="n"/>
      <c r="D139" s="18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9" t="n"/>
      <c r="N139" s="19" t="n"/>
      <c r="O139" s="19" t="n"/>
      <c r="P139" s="19" t="n"/>
      <c r="Q139" s="19" t="n"/>
      <c r="R139" s="20" t="n"/>
      <c r="S139" s="19" t="n"/>
      <c r="T139" s="20" t="n"/>
      <c r="U139" s="20" t="n"/>
      <c r="V139" s="20" t="n"/>
      <c r="W139" s="20" t="n"/>
      <c r="X139" s="21">
        <f>IF(T139="","",T139-IF(U139="",0,U139)-IF(V139="",0,V139)-IF(W139="",0,W139))</f>
        <v/>
      </c>
      <c r="Y139" s="22">
        <f>IF(OR(R139="",R139=0,X139=""),"",X139/R139)</f>
        <v/>
      </c>
      <c r="Z139" s="16" t="n"/>
      <c r="AA139" s="16" t="n"/>
      <c r="AB139" s="16" t="n"/>
      <c r="AC139" s="16" t="n"/>
      <c r="AD139" s="16" t="n"/>
      <c r="AE139" s="16" t="n"/>
      <c r="AF139" s="16" t="n"/>
      <c r="AG139" s="16" t="n"/>
      <c r="AH139" s="23" t="n"/>
      <c r="AI139" s="21">
        <f>IF(X139="","",IF(G139="MXN",X139,IF(AH139="","",X139*AH139)))</f>
        <v/>
      </c>
      <c r="AJ139" s="16" t="n"/>
      <c r="AK139" s="24">
        <f>IF(B139="","",CHOOSE(WEEKDAY(B139,2),"Lunes","Martes","Miércoles","Jueves","Viernes","Sábado","Domingo"))</f>
        <v/>
      </c>
      <c r="AL139" s="24">
        <f>IF(C139="","",IF(HOUR(C139)&lt;6,"00-06",IF(HOUR(C139)&lt;10,"06-10",IF(HOUR(C139)&lt;14,"10-14",IF(HOUR(C139)&lt;18,"14-18",IF(HOUR(C139)&lt;22,"18-22","22-24"))))))</f>
        <v/>
      </c>
      <c r="AM139" s="21">
        <f>IF(B139="","",SUMIFS($X$7:X139,$AJ$7:AJ139,"&lt;&gt;No",$B$7:B139,"&lt;&gt;"))</f>
        <v/>
      </c>
      <c r="AN139" s="22">
        <f>IF(B139="","",SUMIFS($Y$7:Y139,$AJ$7:AJ139,"&lt;&gt;No",$B$7:B139,"&lt;&gt;"))</f>
        <v/>
      </c>
    </row>
    <row r="140">
      <c r="A140" s="16" t="n"/>
      <c r="B140" s="17" t="n"/>
      <c r="C140" s="18" t="n"/>
      <c r="D140" s="18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9" t="n"/>
      <c r="N140" s="19" t="n"/>
      <c r="O140" s="19" t="n"/>
      <c r="P140" s="19" t="n"/>
      <c r="Q140" s="19" t="n"/>
      <c r="R140" s="20" t="n"/>
      <c r="S140" s="19" t="n"/>
      <c r="T140" s="20" t="n"/>
      <c r="U140" s="20" t="n"/>
      <c r="V140" s="20" t="n"/>
      <c r="W140" s="20" t="n"/>
      <c r="X140" s="21">
        <f>IF(T140="","",T140-IF(U140="",0,U140)-IF(V140="",0,V140)-IF(W140="",0,W140))</f>
        <v/>
      </c>
      <c r="Y140" s="22">
        <f>IF(OR(R140="",R140=0,X140=""),"",X140/R140)</f>
        <v/>
      </c>
      <c r="Z140" s="16" t="n"/>
      <c r="AA140" s="16" t="n"/>
      <c r="AB140" s="16" t="n"/>
      <c r="AC140" s="16" t="n"/>
      <c r="AD140" s="16" t="n"/>
      <c r="AE140" s="16" t="n"/>
      <c r="AF140" s="16" t="n"/>
      <c r="AG140" s="16" t="n"/>
      <c r="AH140" s="23" t="n"/>
      <c r="AI140" s="21">
        <f>IF(X140="","",IF(G140="MXN",X140,IF(AH140="","",X140*AH140)))</f>
        <v/>
      </c>
      <c r="AJ140" s="16" t="n"/>
      <c r="AK140" s="24">
        <f>IF(B140="","",CHOOSE(WEEKDAY(B140,2),"Lunes","Martes","Miércoles","Jueves","Viernes","Sábado","Domingo"))</f>
        <v/>
      </c>
      <c r="AL140" s="24">
        <f>IF(C140="","",IF(HOUR(C140)&lt;6,"00-06",IF(HOUR(C140)&lt;10,"06-10",IF(HOUR(C140)&lt;14,"10-14",IF(HOUR(C140)&lt;18,"14-18",IF(HOUR(C140)&lt;22,"18-22","22-24"))))))</f>
        <v/>
      </c>
      <c r="AM140" s="21">
        <f>IF(B140="","",SUMIFS($X$7:X140,$AJ$7:AJ140,"&lt;&gt;No",$B$7:B140,"&lt;&gt;"))</f>
        <v/>
      </c>
      <c r="AN140" s="22">
        <f>IF(B140="","",SUMIFS($Y$7:Y140,$AJ$7:AJ140,"&lt;&gt;No",$B$7:B140,"&lt;&gt;"))</f>
        <v/>
      </c>
    </row>
    <row r="141">
      <c r="A141" s="16" t="n"/>
      <c r="B141" s="17" t="n"/>
      <c r="C141" s="18" t="n"/>
      <c r="D141" s="18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9" t="n"/>
      <c r="N141" s="19" t="n"/>
      <c r="O141" s="19" t="n"/>
      <c r="P141" s="19" t="n"/>
      <c r="Q141" s="19" t="n"/>
      <c r="R141" s="20" t="n"/>
      <c r="S141" s="19" t="n"/>
      <c r="T141" s="20" t="n"/>
      <c r="U141" s="20" t="n"/>
      <c r="V141" s="20" t="n"/>
      <c r="W141" s="20" t="n"/>
      <c r="X141" s="21">
        <f>IF(T141="","",T141-IF(U141="",0,U141)-IF(V141="",0,V141)-IF(W141="",0,W141))</f>
        <v/>
      </c>
      <c r="Y141" s="22">
        <f>IF(OR(R141="",R141=0,X141=""),"",X141/R141)</f>
        <v/>
      </c>
      <c r="Z141" s="16" t="n"/>
      <c r="AA141" s="16" t="n"/>
      <c r="AB141" s="16" t="n"/>
      <c r="AC141" s="16" t="n"/>
      <c r="AD141" s="16" t="n"/>
      <c r="AE141" s="16" t="n"/>
      <c r="AF141" s="16" t="n"/>
      <c r="AG141" s="16" t="n"/>
      <c r="AH141" s="23" t="n"/>
      <c r="AI141" s="21">
        <f>IF(X141="","",IF(G141="MXN",X141,IF(AH141="","",X141*AH141)))</f>
        <v/>
      </c>
      <c r="AJ141" s="16" t="n"/>
      <c r="AK141" s="24">
        <f>IF(B141="","",CHOOSE(WEEKDAY(B141,2),"Lunes","Martes","Miércoles","Jueves","Viernes","Sábado","Domingo"))</f>
        <v/>
      </c>
      <c r="AL141" s="24">
        <f>IF(C141="","",IF(HOUR(C141)&lt;6,"00-06",IF(HOUR(C141)&lt;10,"06-10",IF(HOUR(C141)&lt;14,"10-14",IF(HOUR(C141)&lt;18,"14-18",IF(HOUR(C141)&lt;22,"18-22","22-24"))))))</f>
        <v/>
      </c>
      <c r="AM141" s="21">
        <f>IF(B141="","",SUMIFS($X$7:X141,$AJ$7:AJ141,"&lt;&gt;No",$B$7:B141,"&lt;&gt;"))</f>
        <v/>
      </c>
      <c r="AN141" s="22">
        <f>IF(B141="","",SUMIFS($Y$7:Y141,$AJ$7:AJ141,"&lt;&gt;No",$B$7:B141,"&lt;&gt;"))</f>
        <v/>
      </c>
    </row>
    <row r="142">
      <c r="A142" s="16" t="n"/>
      <c r="B142" s="17" t="n"/>
      <c r="C142" s="18" t="n"/>
      <c r="D142" s="18" t="n"/>
      <c r="E142" s="16" t="n"/>
      <c r="F142" s="16" t="n"/>
      <c r="G142" s="16" t="n"/>
      <c r="H142" s="16" t="n"/>
      <c r="I142" s="16" t="n"/>
      <c r="J142" s="16" t="n"/>
      <c r="K142" s="16" t="n"/>
      <c r="L142" s="16" t="n"/>
      <c r="M142" s="19" t="n"/>
      <c r="N142" s="19" t="n"/>
      <c r="O142" s="19" t="n"/>
      <c r="P142" s="19" t="n"/>
      <c r="Q142" s="19" t="n"/>
      <c r="R142" s="20" t="n"/>
      <c r="S142" s="19" t="n"/>
      <c r="T142" s="20" t="n"/>
      <c r="U142" s="20" t="n"/>
      <c r="V142" s="20" t="n"/>
      <c r="W142" s="20" t="n"/>
      <c r="X142" s="21">
        <f>IF(T142="","",T142-IF(U142="",0,U142)-IF(V142="",0,V142)-IF(W142="",0,W142))</f>
        <v/>
      </c>
      <c r="Y142" s="22">
        <f>IF(OR(R142="",R142=0,X142=""),"",X142/R142)</f>
        <v/>
      </c>
      <c r="Z142" s="16" t="n"/>
      <c r="AA142" s="16" t="n"/>
      <c r="AB142" s="16" t="n"/>
      <c r="AC142" s="16" t="n"/>
      <c r="AD142" s="16" t="n"/>
      <c r="AE142" s="16" t="n"/>
      <c r="AF142" s="16" t="n"/>
      <c r="AG142" s="16" t="n"/>
      <c r="AH142" s="23" t="n"/>
      <c r="AI142" s="21">
        <f>IF(X142="","",IF(G142="MXN",X142,IF(AH142="","",X142*AH142)))</f>
        <v/>
      </c>
      <c r="AJ142" s="16" t="n"/>
      <c r="AK142" s="24">
        <f>IF(B142="","",CHOOSE(WEEKDAY(B142,2),"Lunes","Martes","Miércoles","Jueves","Viernes","Sábado","Domingo"))</f>
        <v/>
      </c>
      <c r="AL142" s="24">
        <f>IF(C142="","",IF(HOUR(C142)&lt;6,"00-06",IF(HOUR(C142)&lt;10,"06-10",IF(HOUR(C142)&lt;14,"10-14",IF(HOUR(C142)&lt;18,"14-18",IF(HOUR(C142)&lt;22,"18-22","22-24"))))))</f>
        <v/>
      </c>
      <c r="AM142" s="21">
        <f>IF(B142="","",SUMIFS($X$7:X142,$AJ$7:AJ142,"&lt;&gt;No",$B$7:B142,"&lt;&gt;"))</f>
        <v/>
      </c>
      <c r="AN142" s="22">
        <f>IF(B142="","",SUMIFS($Y$7:Y142,$AJ$7:AJ142,"&lt;&gt;No",$B$7:B142,"&lt;&gt;"))</f>
        <v/>
      </c>
    </row>
    <row r="143">
      <c r="A143" s="16" t="n"/>
      <c r="B143" s="17" t="n"/>
      <c r="C143" s="18" t="n"/>
      <c r="D143" s="18" t="n"/>
      <c r="E143" s="16" t="n"/>
      <c r="F143" s="16" t="n"/>
      <c r="G143" s="16" t="n"/>
      <c r="H143" s="16" t="n"/>
      <c r="I143" s="16" t="n"/>
      <c r="J143" s="16" t="n"/>
      <c r="K143" s="16" t="n"/>
      <c r="L143" s="16" t="n"/>
      <c r="M143" s="19" t="n"/>
      <c r="N143" s="19" t="n"/>
      <c r="O143" s="19" t="n"/>
      <c r="P143" s="19" t="n"/>
      <c r="Q143" s="19" t="n"/>
      <c r="R143" s="20" t="n"/>
      <c r="S143" s="19" t="n"/>
      <c r="T143" s="20" t="n"/>
      <c r="U143" s="20" t="n"/>
      <c r="V143" s="20" t="n"/>
      <c r="W143" s="20" t="n"/>
      <c r="X143" s="21">
        <f>IF(T143="","",T143-IF(U143="",0,U143)-IF(V143="",0,V143)-IF(W143="",0,W143))</f>
        <v/>
      </c>
      <c r="Y143" s="22">
        <f>IF(OR(R143="",R143=0,X143=""),"",X143/R143)</f>
        <v/>
      </c>
      <c r="Z143" s="16" t="n"/>
      <c r="AA143" s="16" t="n"/>
      <c r="AB143" s="16" t="n"/>
      <c r="AC143" s="16" t="n"/>
      <c r="AD143" s="16" t="n"/>
      <c r="AE143" s="16" t="n"/>
      <c r="AF143" s="16" t="n"/>
      <c r="AG143" s="16" t="n"/>
      <c r="AH143" s="23" t="n"/>
      <c r="AI143" s="21">
        <f>IF(X143="","",IF(G143="MXN",X143,IF(AH143="","",X143*AH143)))</f>
        <v/>
      </c>
      <c r="AJ143" s="16" t="n"/>
      <c r="AK143" s="24">
        <f>IF(B143="","",CHOOSE(WEEKDAY(B143,2),"Lunes","Martes","Miércoles","Jueves","Viernes","Sábado","Domingo"))</f>
        <v/>
      </c>
      <c r="AL143" s="24">
        <f>IF(C143="","",IF(HOUR(C143)&lt;6,"00-06",IF(HOUR(C143)&lt;10,"06-10",IF(HOUR(C143)&lt;14,"10-14",IF(HOUR(C143)&lt;18,"14-18",IF(HOUR(C143)&lt;22,"18-22","22-24"))))))</f>
        <v/>
      </c>
      <c r="AM143" s="21">
        <f>IF(B143="","",SUMIFS($X$7:X143,$AJ$7:AJ143,"&lt;&gt;No",$B$7:B143,"&lt;&gt;"))</f>
        <v/>
      </c>
      <c r="AN143" s="22">
        <f>IF(B143="","",SUMIFS($Y$7:Y143,$AJ$7:AJ143,"&lt;&gt;No",$B$7:B143,"&lt;&gt;"))</f>
        <v/>
      </c>
    </row>
    <row r="144">
      <c r="A144" s="16" t="n"/>
      <c r="B144" s="17" t="n"/>
      <c r="C144" s="18" t="n"/>
      <c r="D144" s="18" t="n"/>
      <c r="E144" s="16" t="n"/>
      <c r="F144" s="16" t="n"/>
      <c r="G144" s="16" t="n"/>
      <c r="H144" s="16" t="n"/>
      <c r="I144" s="16" t="n"/>
      <c r="J144" s="16" t="n"/>
      <c r="K144" s="16" t="n"/>
      <c r="L144" s="16" t="n"/>
      <c r="M144" s="19" t="n"/>
      <c r="N144" s="19" t="n"/>
      <c r="O144" s="19" t="n"/>
      <c r="P144" s="19" t="n"/>
      <c r="Q144" s="19" t="n"/>
      <c r="R144" s="20" t="n"/>
      <c r="S144" s="19" t="n"/>
      <c r="T144" s="20" t="n"/>
      <c r="U144" s="20" t="n"/>
      <c r="V144" s="20" t="n"/>
      <c r="W144" s="20" t="n"/>
      <c r="X144" s="21">
        <f>IF(T144="","",T144-IF(U144="",0,U144)-IF(V144="",0,V144)-IF(W144="",0,W144))</f>
        <v/>
      </c>
      <c r="Y144" s="22">
        <f>IF(OR(R144="",R144=0,X144=""),"",X144/R144)</f>
        <v/>
      </c>
      <c r="Z144" s="16" t="n"/>
      <c r="AA144" s="16" t="n"/>
      <c r="AB144" s="16" t="n"/>
      <c r="AC144" s="16" t="n"/>
      <c r="AD144" s="16" t="n"/>
      <c r="AE144" s="16" t="n"/>
      <c r="AF144" s="16" t="n"/>
      <c r="AG144" s="16" t="n"/>
      <c r="AH144" s="23" t="n"/>
      <c r="AI144" s="21">
        <f>IF(X144="","",IF(G144="MXN",X144,IF(AH144="","",X144*AH144)))</f>
        <v/>
      </c>
      <c r="AJ144" s="16" t="n"/>
      <c r="AK144" s="24">
        <f>IF(B144="","",CHOOSE(WEEKDAY(B144,2),"Lunes","Martes","Miércoles","Jueves","Viernes","Sábado","Domingo"))</f>
        <v/>
      </c>
      <c r="AL144" s="24">
        <f>IF(C144="","",IF(HOUR(C144)&lt;6,"00-06",IF(HOUR(C144)&lt;10,"06-10",IF(HOUR(C144)&lt;14,"10-14",IF(HOUR(C144)&lt;18,"14-18",IF(HOUR(C144)&lt;22,"18-22","22-24"))))))</f>
        <v/>
      </c>
      <c r="AM144" s="21">
        <f>IF(B144="","",SUMIFS($X$7:X144,$AJ$7:AJ144,"&lt;&gt;No",$B$7:B144,"&lt;&gt;"))</f>
        <v/>
      </c>
      <c r="AN144" s="22">
        <f>IF(B144="","",SUMIFS($Y$7:Y144,$AJ$7:AJ144,"&lt;&gt;No",$B$7:B144,"&lt;&gt;"))</f>
        <v/>
      </c>
    </row>
    <row r="145">
      <c r="A145" s="16" t="n"/>
      <c r="B145" s="17" t="n"/>
      <c r="C145" s="18" t="n"/>
      <c r="D145" s="18" t="n"/>
      <c r="E145" s="16" t="n"/>
      <c r="F145" s="16" t="n"/>
      <c r="G145" s="16" t="n"/>
      <c r="H145" s="16" t="n"/>
      <c r="I145" s="16" t="n"/>
      <c r="J145" s="16" t="n"/>
      <c r="K145" s="16" t="n"/>
      <c r="L145" s="16" t="n"/>
      <c r="M145" s="19" t="n"/>
      <c r="N145" s="19" t="n"/>
      <c r="O145" s="19" t="n"/>
      <c r="P145" s="19" t="n"/>
      <c r="Q145" s="19" t="n"/>
      <c r="R145" s="20" t="n"/>
      <c r="S145" s="19" t="n"/>
      <c r="T145" s="20" t="n"/>
      <c r="U145" s="20" t="n"/>
      <c r="V145" s="20" t="n"/>
      <c r="W145" s="20" t="n"/>
      <c r="X145" s="21">
        <f>IF(T145="","",T145-IF(U145="",0,U145)-IF(V145="",0,V145)-IF(W145="",0,W145))</f>
        <v/>
      </c>
      <c r="Y145" s="22">
        <f>IF(OR(R145="",R145=0,X145=""),"",X145/R145)</f>
        <v/>
      </c>
      <c r="Z145" s="16" t="n"/>
      <c r="AA145" s="16" t="n"/>
      <c r="AB145" s="16" t="n"/>
      <c r="AC145" s="16" t="n"/>
      <c r="AD145" s="16" t="n"/>
      <c r="AE145" s="16" t="n"/>
      <c r="AF145" s="16" t="n"/>
      <c r="AG145" s="16" t="n"/>
      <c r="AH145" s="23" t="n"/>
      <c r="AI145" s="21">
        <f>IF(X145="","",IF(G145="MXN",X145,IF(AH145="","",X145*AH145)))</f>
        <v/>
      </c>
      <c r="AJ145" s="16" t="n"/>
      <c r="AK145" s="24">
        <f>IF(B145="","",CHOOSE(WEEKDAY(B145,2),"Lunes","Martes","Miércoles","Jueves","Viernes","Sábado","Domingo"))</f>
        <v/>
      </c>
      <c r="AL145" s="24">
        <f>IF(C145="","",IF(HOUR(C145)&lt;6,"00-06",IF(HOUR(C145)&lt;10,"06-10",IF(HOUR(C145)&lt;14,"10-14",IF(HOUR(C145)&lt;18,"14-18",IF(HOUR(C145)&lt;22,"18-22","22-24"))))))</f>
        <v/>
      </c>
      <c r="AM145" s="21">
        <f>IF(B145="","",SUMIFS($X$7:X145,$AJ$7:AJ145,"&lt;&gt;No",$B$7:B145,"&lt;&gt;"))</f>
        <v/>
      </c>
      <c r="AN145" s="22">
        <f>IF(B145="","",SUMIFS($Y$7:Y145,$AJ$7:AJ145,"&lt;&gt;No",$B$7:B145,"&lt;&gt;"))</f>
        <v/>
      </c>
    </row>
    <row r="146">
      <c r="A146" s="16" t="n"/>
      <c r="B146" s="17" t="n"/>
      <c r="C146" s="18" t="n"/>
      <c r="D146" s="18" t="n"/>
      <c r="E146" s="16" t="n"/>
      <c r="F146" s="16" t="n"/>
      <c r="G146" s="16" t="n"/>
      <c r="H146" s="16" t="n"/>
      <c r="I146" s="16" t="n"/>
      <c r="J146" s="16" t="n"/>
      <c r="K146" s="16" t="n"/>
      <c r="L146" s="16" t="n"/>
      <c r="M146" s="19" t="n"/>
      <c r="N146" s="19" t="n"/>
      <c r="O146" s="19" t="n"/>
      <c r="P146" s="19" t="n"/>
      <c r="Q146" s="19" t="n"/>
      <c r="R146" s="20" t="n"/>
      <c r="S146" s="19" t="n"/>
      <c r="T146" s="20" t="n"/>
      <c r="U146" s="20" t="n"/>
      <c r="V146" s="20" t="n"/>
      <c r="W146" s="20" t="n"/>
      <c r="X146" s="21">
        <f>IF(T146="","",T146-IF(U146="",0,U146)-IF(V146="",0,V146)-IF(W146="",0,W146))</f>
        <v/>
      </c>
      <c r="Y146" s="22">
        <f>IF(OR(R146="",R146=0,X146=""),"",X146/R146)</f>
        <v/>
      </c>
      <c r="Z146" s="16" t="n"/>
      <c r="AA146" s="16" t="n"/>
      <c r="AB146" s="16" t="n"/>
      <c r="AC146" s="16" t="n"/>
      <c r="AD146" s="16" t="n"/>
      <c r="AE146" s="16" t="n"/>
      <c r="AF146" s="16" t="n"/>
      <c r="AG146" s="16" t="n"/>
      <c r="AH146" s="23" t="n"/>
      <c r="AI146" s="21">
        <f>IF(X146="","",IF(G146="MXN",X146,IF(AH146="","",X146*AH146)))</f>
        <v/>
      </c>
      <c r="AJ146" s="16" t="n"/>
      <c r="AK146" s="24">
        <f>IF(B146="","",CHOOSE(WEEKDAY(B146,2),"Lunes","Martes","Miércoles","Jueves","Viernes","Sábado","Domingo"))</f>
        <v/>
      </c>
      <c r="AL146" s="24">
        <f>IF(C146="","",IF(HOUR(C146)&lt;6,"00-06",IF(HOUR(C146)&lt;10,"06-10",IF(HOUR(C146)&lt;14,"10-14",IF(HOUR(C146)&lt;18,"14-18",IF(HOUR(C146)&lt;22,"18-22","22-24"))))))</f>
        <v/>
      </c>
      <c r="AM146" s="21">
        <f>IF(B146="","",SUMIFS($X$7:X146,$AJ$7:AJ146,"&lt;&gt;No",$B$7:B146,"&lt;&gt;"))</f>
        <v/>
      </c>
      <c r="AN146" s="22">
        <f>IF(B146="","",SUMIFS($Y$7:Y146,$AJ$7:AJ146,"&lt;&gt;No",$B$7:B146,"&lt;&gt;"))</f>
        <v/>
      </c>
    </row>
    <row r="147">
      <c r="A147" s="16" t="n"/>
      <c r="B147" s="17" t="n"/>
      <c r="C147" s="18" t="n"/>
      <c r="D147" s="18" t="n"/>
      <c r="E147" s="16" t="n"/>
      <c r="F147" s="16" t="n"/>
      <c r="G147" s="16" t="n"/>
      <c r="H147" s="16" t="n"/>
      <c r="I147" s="16" t="n"/>
      <c r="J147" s="16" t="n"/>
      <c r="K147" s="16" t="n"/>
      <c r="L147" s="16" t="n"/>
      <c r="M147" s="19" t="n"/>
      <c r="N147" s="19" t="n"/>
      <c r="O147" s="19" t="n"/>
      <c r="P147" s="19" t="n"/>
      <c r="Q147" s="19" t="n"/>
      <c r="R147" s="20" t="n"/>
      <c r="S147" s="19" t="n"/>
      <c r="T147" s="20" t="n"/>
      <c r="U147" s="20" t="n"/>
      <c r="V147" s="20" t="n"/>
      <c r="W147" s="20" t="n"/>
      <c r="X147" s="21">
        <f>IF(T147="","",T147-IF(U147="",0,U147)-IF(V147="",0,V147)-IF(W147="",0,W147))</f>
        <v/>
      </c>
      <c r="Y147" s="22">
        <f>IF(OR(R147="",R147=0,X147=""),"",X147/R147)</f>
        <v/>
      </c>
      <c r="Z147" s="16" t="n"/>
      <c r="AA147" s="16" t="n"/>
      <c r="AB147" s="16" t="n"/>
      <c r="AC147" s="16" t="n"/>
      <c r="AD147" s="16" t="n"/>
      <c r="AE147" s="16" t="n"/>
      <c r="AF147" s="16" t="n"/>
      <c r="AG147" s="16" t="n"/>
      <c r="AH147" s="23" t="n"/>
      <c r="AI147" s="21">
        <f>IF(X147="","",IF(G147="MXN",X147,IF(AH147="","",X147*AH147)))</f>
        <v/>
      </c>
      <c r="AJ147" s="16" t="n"/>
      <c r="AK147" s="24">
        <f>IF(B147="","",CHOOSE(WEEKDAY(B147,2),"Lunes","Martes","Miércoles","Jueves","Viernes","Sábado","Domingo"))</f>
        <v/>
      </c>
      <c r="AL147" s="24">
        <f>IF(C147="","",IF(HOUR(C147)&lt;6,"00-06",IF(HOUR(C147)&lt;10,"06-10",IF(HOUR(C147)&lt;14,"10-14",IF(HOUR(C147)&lt;18,"14-18",IF(HOUR(C147)&lt;22,"18-22","22-24"))))))</f>
        <v/>
      </c>
      <c r="AM147" s="21">
        <f>IF(B147="","",SUMIFS($X$7:X147,$AJ$7:AJ147,"&lt;&gt;No",$B$7:B147,"&lt;&gt;"))</f>
        <v/>
      </c>
      <c r="AN147" s="22">
        <f>IF(B147="","",SUMIFS($Y$7:Y147,$AJ$7:AJ147,"&lt;&gt;No",$B$7:B147,"&lt;&gt;"))</f>
        <v/>
      </c>
    </row>
    <row r="148">
      <c r="A148" s="16" t="n"/>
      <c r="B148" s="17" t="n"/>
      <c r="C148" s="18" t="n"/>
      <c r="D148" s="18" t="n"/>
      <c r="E148" s="16" t="n"/>
      <c r="F148" s="16" t="n"/>
      <c r="G148" s="16" t="n"/>
      <c r="H148" s="16" t="n"/>
      <c r="I148" s="16" t="n"/>
      <c r="J148" s="16" t="n"/>
      <c r="K148" s="16" t="n"/>
      <c r="L148" s="16" t="n"/>
      <c r="M148" s="19" t="n"/>
      <c r="N148" s="19" t="n"/>
      <c r="O148" s="19" t="n"/>
      <c r="P148" s="19" t="n"/>
      <c r="Q148" s="19" t="n"/>
      <c r="R148" s="20" t="n"/>
      <c r="S148" s="19" t="n"/>
      <c r="T148" s="20" t="n"/>
      <c r="U148" s="20" t="n"/>
      <c r="V148" s="20" t="n"/>
      <c r="W148" s="20" t="n"/>
      <c r="X148" s="21">
        <f>IF(T148="","",T148-IF(U148="",0,U148)-IF(V148="",0,V148)-IF(W148="",0,W148))</f>
        <v/>
      </c>
      <c r="Y148" s="22">
        <f>IF(OR(R148="",R148=0,X148=""),"",X148/R148)</f>
        <v/>
      </c>
      <c r="Z148" s="16" t="n"/>
      <c r="AA148" s="16" t="n"/>
      <c r="AB148" s="16" t="n"/>
      <c r="AC148" s="16" t="n"/>
      <c r="AD148" s="16" t="n"/>
      <c r="AE148" s="16" t="n"/>
      <c r="AF148" s="16" t="n"/>
      <c r="AG148" s="16" t="n"/>
      <c r="AH148" s="23" t="n"/>
      <c r="AI148" s="21">
        <f>IF(X148="","",IF(G148="MXN",X148,IF(AH148="","",X148*AH148)))</f>
        <v/>
      </c>
      <c r="AJ148" s="16" t="n"/>
      <c r="AK148" s="24">
        <f>IF(B148="","",CHOOSE(WEEKDAY(B148,2),"Lunes","Martes","Miércoles","Jueves","Viernes","Sábado","Domingo"))</f>
        <v/>
      </c>
      <c r="AL148" s="24">
        <f>IF(C148="","",IF(HOUR(C148)&lt;6,"00-06",IF(HOUR(C148)&lt;10,"06-10",IF(HOUR(C148)&lt;14,"10-14",IF(HOUR(C148)&lt;18,"14-18",IF(HOUR(C148)&lt;22,"18-22","22-24"))))))</f>
        <v/>
      </c>
      <c r="AM148" s="21">
        <f>IF(B148="","",SUMIFS($X$7:X148,$AJ$7:AJ148,"&lt;&gt;No",$B$7:B148,"&lt;&gt;"))</f>
        <v/>
      </c>
      <c r="AN148" s="22">
        <f>IF(B148="","",SUMIFS($Y$7:Y148,$AJ$7:AJ148,"&lt;&gt;No",$B$7:B148,"&lt;&gt;"))</f>
        <v/>
      </c>
    </row>
    <row r="149">
      <c r="A149" s="16" t="n"/>
      <c r="B149" s="17" t="n"/>
      <c r="C149" s="18" t="n"/>
      <c r="D149" s="18" t="n"/>
      <c r="E149" s="16" t="n"/>
      <c r="F149" s="16" t="n"/>
      <c r="G149" s="16" t="n"/>
      <c r="H149" s="16" t="n"/>
      <c r="I149" s="16" t="n"/>
      <c r="J149" s="16" t="n"/>
      <c r="K149" s="16" t="n"/>
      <c r="L149" s="16" t="n"/>
      <c r="M149" s="19" t="n"/>
      <c r="N149" s="19" t="n"/>
      <c r="O149" s="19" t="n"/>
      <c r="P149" s="19" t="n"/>
      <c r="Q149" s="19" t="n"/>
      <c r="R149" s="20" t="n"/>
      <c r="S149" s="19" t="n"/>
      <c r="T149" s="20" t="n"/>
      <c r="U149" s="20" t="n"/>
      <c r="V149" s="20" t="n"/>
      <c r="W149" s="20" t="n"/>
      <c r="X149" s="21">
        <f>IF(T149="","",T149-IF(U149="",0,U149)-IF(V149="",0,V149)-IF(W149="",0,W149))</f>
        <v/>
      </c>
      <c r="Y149" s="22">
        <f>IF(OR(R149="",R149=0,X149=""),"",X149/R149)</f>
        <v/>
      </c>
      <c r="Z149" s="16" t="n"/>
      <c r="AA149" s="16" t="n"/>
      <c r="AB149" s="16" t="n"/>
      <c r="AC149" s="16" t="n"/>
      <c r="AD149" s="16" t="n"/>
      <c r="AE149" s="16" t="n"/>
      <c r="AF149" s="16" t="n"/>
      <c r="AG149" s="16" t="n"/>
      <c r="AH149" s="23" t="n"/>
      <c r="AI149" s="21">
        <f>IF(X149="","",IF(G149="MXN",X149,IF(AH149="","",X149*AH149)))</f>
        <v/>
      </c>
      <c r="AJ149" s="16" t="n"/>
      <c r="AK149" s="24">
        <f>IF(B149="","",CHOOSE(WEEKDAY(B149,2),"Lunes","Martes","Miércoles","Jueves","Viernes","Sábado","Domingo"))</f>
        <v/>
      </c>
      <c r="AL149" s="24">
        <f>IF(C149="","",IF(HOUR(C149)&lt;6,"00-06",IF(HOUR(C149)&lt;10,"06-10",IF(HOUR(C149)&lt;14,"10-14",IF(HOUR(C149)&lt;18,"14-18",IF(HOUR(C149)&lt;22,"18-22","22-24"))))))</f>
        <v/>
      </c>
      <c r="AM149" s="21">
        <f>IF(B149="","",SUMIFS($X$7:X149,$AJ$7:AJ149,"&lt;&gt;No",$B$7:B149,"&lt;&gt;"))</f>
        <v/>
      </c>
      <c r="AN149" s="22">
        <f>IF(B149="","",SUMIFS($Y$7:Y149,$AJ$7:AJ149,"&lt;&gt;No",$B$7:B149,"&lt;&gt;"))</f>
        <v/>
      </c>
    </row>
    <row r="150">
      <c r="A150" s="16" t="n"/>
      <c r="B150" s="17" t="n"/>
      <c r="C150" s="18" t="n"/>
      <c r="D150" s="18" t="n"/>
      <c r="E150" s="16" t="n"/>
      <c r="F150" s="16" t="n"/>
      <c r="G150" s="16" t="n"/>
      <c r="H150" s="16" t="n"/>
      <c r="I150" s="16" t="n"/>
      <c r="J150" s="16" t="n"/>
      <c r="K150" s="16" t="n"/>
      <c r="L150" s="16" t="n"/>
      <c r="M150" s="19" t="n"/>
      <c r="N150" s="19" t="n"/>
      <c r="O150" s="19" t="n"/>
      <c r="P150" s="19" t="n"/>
      <c r="Q150" s="19" t="n"/>
      <c r="R150" s="20" t="n"/>
      <c r="S150" s="19" t="n"/>
      <c r="T150" s="20" t="n"/>
      <c r="U150" s="20" t="n"/>
      <c r="V150" s="20" t="n"/>
      <c r="W150" s="20" t="n"/>
      <c r="X150" s="21">
        <f>IF(T150="","",T150-IF(U150="",0,U150)-IF(V150="",0,V150)-IF(W150="",0,W150))</f>
        <v/>
      </c>
      <c r="Y150" s="22">
        <f>IF(OR(R150="",R150=0,X150=""),"",X150/R150)</f>
        <v/>
      </c>
      <c r="Z150" s="16" t="n"/>
      <c r="AA150" s="16" t="n"/>
      <c r="AB150" s="16" t="n"/>
      <c r="AC150" s="16" t="n"/>
      <c r="AD150" s="16" t="n"/>
      <c r="AE150" s="16" t="n"/>
      <c r="AF150" s="16" t="n"/>
      <c r="AG150" s="16" t="n"/>
      <c r="AH150" s="23" t="n"/>
      <c r="AI150" s="21">
        <f>IF(X150="","",IF(G150="MXN",X150,IF(AH150="","",X150*AH150)))</f>
        <v/>
      </c>
      <c r="AJ150" s="16" t="n"/>
      <c r="AK150" s="24">
        <f>IF(B150="","",CHOOSE(WEEKDAY(B150,2),"Lunes","Martes","Miércoles","Jueves","Viernes","Sábado","Domingo"))</f>
        <v/>
      </c>
      <c r="AL150" s="24">
        <f>IF(C150="","",IF(HOUR(C150)&lt;6,"00-06",IF(HOUR(C150)&lt;10,"06-10",IF(HOUR(C150)&lt;14,"10-14",IF(HOUR(C150)&lt;18,"14-18",IF(HOUR(C150)&lt;22,"18-22","22-24"))))))</f>
        <v/>
      </c>
      <c r="AM150" s="21">
        <f>IF(B150="","",SUMIFS($X$7:X150,$AJ$7:AJ150,"&lt;&gt;No",$B$7:B150,"&lt;&gt;"))</f>
        <v/>
      </c>
      <c r="AN150" s="22">
        <f>IF(B150="","",SUMIFS($Y$7:Y150,$AJ$7:AJ150,"&lt;&gt;No",$B$7:B150,"&lt;&gt;"))</f>
        <v/>
      </c>
    </row>
    <row r="151">
      <c r="A151" s="16" t="n"/>
      <c r="B151" s="17" t="n"/>
      <c r="C151" s="18" t="n"/>
      <c r="D151" s="18" t="n"/>
      <c r="E151" s="16" t="n"/>
      <c r="F151" s="16" t="n"/>
      <c r="G151" s="16" t="n"/>
      <c r="H151" s="16" t="n"/>
      <c r="I151" s="16" t="n"/>
      <c r="J151" s="16" t="n"/>
      <c r="K151" s="16" t="n"/>
      <c r="L151" s="16" t="n"/>
      <c r="M151" s="19" t="n"/>
      <c r="N151" s="19" t="n"/>
      <c r="O151" s="19" t="n"/>
      <c r="P151" s="19" t="n"/>
      <c r="Q151" s="19" t="n"/>
      <c r="R151" s="20" t="n"/>
      <c r="S151" s="19" t="n"/>
      <c r="T151" s="20" t="n"/>
      <c r="U151" s="20" t="n"/>
      <c r="V151" s="20" t="n"/>
      <c r="W151" s="20" t="n"/>
      <c r="X151" s="21">
        <f>IF(T151="","",T151-IF(U151="",0,U151)-IF(V151="",0,V151)-IF(W151="",0,W151))</f>
        <v/>
      </c>
      <c r="Y151" s="22">
        <f>IF(OR(R151="",R151=0,X151=""),"",X151/R151)</f>
        <v/>
      </c>
      <c r="Z151" s="16" t="n"/>
      <c r="AA151" s="16" t="n"/>
      <c r="AB151" s="16" t="n"/>
      <c r="AC151" s="16" t="n"/>
      <c r="AD151" s="16" t="n"/>
      <c r="AE151" s="16" t="n"/>
      <c r="AF151" s="16" t="n"/>
      <c r="AG151" s="16" t="n"/>
      <c r="AH151" s="23" t="n"/>
      <c r="AI151" s="21">
        <f>IF(X151="","",IF(G151="MXN",X151,IF(AH151="","",X151*AH151)))</f>
        <v/>
      </c>
      <c r="AJ151" s="16" t="n"/>
      <c r="AK151" s="24">
        <f>IF(B151="","",CHOOSE(WEEKDAY(B151,2),"Lunes","Martes","Miércoles","Jueves","Viernes","Sábado","Domingo"))</f>
        <v/>
      </c>
      <c r="AL151" s="24">
        <f>IF(C151="","",IF(HOUR(C151)&lt;6,"00-06",IF(HOUR(C151)&lt;10,"06-10",IF(HOUR(C151)&lt;14,"10-14",IF(HOUR(C151)&lt;18,"14-18",IF(HOUR(C151)&lt;22,"18-22","22-24"))))))</f>
        <v/>
      </c>
      <c r="AM151" s="21">
        <f>IF(B151="","",SUMIFS($X$7:X151,$AJ$7:AJ151,"&lt;&gt;No",$B$7:B151,"&lt;&gt;"))</f>
        <v/>
      </c>
      <c r="AN151" s="22">
        <f>IF(B151="","",SUMIFS($Y$7:Y151,$AJ$7:AJ151,"&lt;&gt;No",$B$7:B151,"&lt;&gt;"))</f>
        <v/>
      </c>
    </row>
    <row r="152">
      <c r="A152" s="16" t="n"/>
      <c r="B152" s="17" t="n"/>
      <c r="C152" s="18" t="n"/>
      <c r="D152" s="18" t="n"/>
      <c r="E152" s="16" t="n"/>
      <c r="F152" s="16" t="n"/>
      <c r="G152" s="16" t="n"/>
      <c r="H152" s="16" t="n"/>
      <c r="I152" s="16" t="n"/>
      <c r="J152" s="16" t="n"/>
      <c r="K152" s="16" t="n"/>
      <c r="L152" s="16" t="n"/>
      <c r="M152" s="19" t="n"/>
      <c r="N152" s="19" t="n"/>
      <c r="O152" s="19" t="n"/>
      <c r="P152" s="19" t="n"/>
      <c r="Q152" s="19" t="n"/>
      <c r="R152" s="20" t="n"/>
      <c r="S152" s="19" t="n"/>
      <c r="T152" s="20" t="n"/>
      <c r="U152" s="20" t="n"/>
      <c r="V152" s="20" t="n"/>
      <c r="W152" s="20" t="n"/>
      <c r="X152" s="21">
        <f>IF(T152="","",T152-IF(U152="",0,U152)-IF(V152="",0,V152)-IF(W152="",0,W152))</f>
        <v/>
      </c>
      <c r="Y152" s="22">
        <f>IF(OR(R152="",R152=0,X152=""),"",X152/R152)</f>
        <v/>
      </c>
      <c r="Z152" s="16" t="n"/>
      <c r="AA152" s="16" t="n"/>
      <c r="AB152" s="16" t="n"/>
      <c r="AC152" s="16" t="n"/>
      <c r="AD152" s="16" t="n"/>
      <c r="AE152" s="16" t="n"/>
      <c r="AF152" s="16" t="n"/>
      <c r="AG152" s="16" t="n"/>
      <c r="AH152" s="23" t="n"/>
      <c r="AI152" s="21">
        <f>IF(X152="","",IF(G152="MXN",X152,IF(AH152="","",X152*AH152)))</f>
        <v/>
      </c>
      <c r="AJ152" s="16" t="n"/>
      <c r="AK152" s="24">
        <f>IF(B152="","",CHOOSE(WEEKDAY(B152,2),"Lunes","Martes","Miércoles","Jueves","Viernes","Sábado","Domingo"))</f>
        <v/>
      </c>
      <c r="AL152" s="24">
        <f>IF(C152="","",IF(HOUR(C152)&lt;6,"00-06",IF(HOUR(C152)&lt;10,"06-10",IF(HOUR(C152)&lt;14,"10-14",IF(HOUR(C152)&lt;18,"14-18",IF(HOUR(C152)&lt;22,"18-22","22-24"))))))</f>
        <v/>
      </c>
      <c r="AM152" s="21">
        <f>IF(B152="","",SUMIFS($X$7:X152,$AJ$7:AJ152,"&lt;&gt;No",$B$7:B152,"&lt;&gt;"))</f>
        <v/>
      </c>
      <c r="AN152" s="22">
        <f>IF(B152="","",SUMIFS($Y$7:Y152,$AJ$7:AJ152,"&lt;&gt;No",$B$7:B152,"&lt;&gt;"))</f>
        <v/>
      </c>
    </row>
    <row r="153">
      <c r="A153" s="16" t="n"/>
      <c r="B153" s="17" t="n"/>
      <c r="C153" s="18" t="n"/>
      <c r="D153" s="18" t="n"/>
      <c r="E153" s="16" t="n"/>
      <c r="F153" s="16" t="n"/>
      <c r="G153" s="16" t="n"/>
      <c r="H153" s="16" t="n"/>
      <c r="I153" s="16" t="n"/>
      <c r="J153" s="16" t="n"/>
      <c r="K153" s="16" t="n"/>
      <c r="L153" s="16" t="n"/>
      <c r="M153" s="19" t="n"/>
      <c r="N153" s="19" t="n"/>
      <c r="O153" s="19" t="n"/>
      <c r="P153" s="19" t="n"/>
      <c r="Q153" s="19" t="n"/>
      <c r="R153" s="20" t="n"/>
      <c r="S153" s="19" t="n"/>
      <c r="T153" s="20" t="n"/>
      <c r="U153" s="20" t="n"/>
      <c r="V153" s="20" t="n"/>
      <c r="W153" s="20" t="n"/>
      <c r="X153" s="21">
        <f>IF(T153="","",T153-IF(U153="",0,U153)-IF(V153="",0,V153)-IF(W153="",0,W153))</f>
        <v/>
      </c>
      <c r="Y153" s="22">
        <f>IF(OR(R153="",R153=0,X153=""),"",X153/R153)</f>
        <v/>
      </c>
      <c r="Z153" s="16" t="n"/>
      <c r="AA153" s="16" t="n"/>
      <c r="AB153" s="16" t="n"/>
      <c r="AC153" s="16" t="n"/>
      <c r="AD153" s="16" t="n"/>
      <c r="AE153" s="16" t="n"/>
      <c r="AF153" s="16" t="n"/>
      <c r="AG153" s="16" t="n"/>
      <c r="AH153" s="23" t="n"/>
      <c r="AI153" s="21">
        <f>IF(X153="","",IF(G153="MXN",X153,IF(AH153="","",X153*AH153)))</f>
        <v/>
      </c>
      <c r="AJ153" s="16" t="n"/>
      <c r="AK153" s="24">
        <f>IF(B153="","",CHOOSE(WEEKDAY(B153,2),"Lunes","Martes","Miércoles","Jueves","Viernes","Sábado","Domingo"))</f>
        <v/>
      </c>
      <c r="AL153" s="24">
        <f>IF(C153="","",IF(HOUR(C153)&lt;6,"00-06",IF(HOUR(C153)&lt;10,"06-10",IF(HOUR(C153)&lt;14,"10-14",IF(HOUR(C153)&lt;18,"14-18",IF(HOUR(C153)&lt;22,"18-22","22-24"))))))</f>
        <v/>
      </c>
      <c r="AM153" s="21">
        <f>IF(B153="","",SUMIFS($X$7:X153,$AJ$7:AJ153,"&lt;&gt;No",$B$7:B153,"&lt;&gt;"))</f>
        <v/>
      </c>
      <c r="AN153" s="22">
        <f>IF(B153="","",SUMIFS($Y$7:Y153,$AJ$7:AJ153,"&lt;&gt;No",$B$7:B153,"&lt;&gt;"))</f>
        <v/>
      </c>
    </row>
    <row r="154">
      <c r="A154" s="16" t="n"/>
      <c r="B154" s="17" t="n"/>
      <c r="C154" s="18" t="n"/>
      <c r="D154" s="18" t="n"/>
      <c r="E154" s="16" t="n"/>
      <c r="F154" s="16" t="n"/>
      <c r="G154" s="16" t="n"/>
      <c r="H154" s="16" t="n"/>
      <c r="I154" s="16" t="n"/>
      <c r="J154" s="16" t="n"/>
      <c r="K154" s="16" t="n"/>
      <c r="L154" s="16" t="n"/>
      <c r="M154" s="19" t="n"/>
      <c r="N154" s="19" t="n"/>
      <c r="O154" s="19" t="n"/>
      <c r="P154" s="19" t="n"/>
      <c r="Q154" s="19" t="n"/>
      <c r="R154" s="20" t="n"/>
      <c r="S154" s="19" t="n"/>
      <c r="T154" s="20" t="n"/>
      <c r="U154" s="20" t="n"/>
      <c r="V154" s="20" t="n"/>
      <c r="W154" s="20" t="n"/>
      <c r="X154" s="21">
        <f>IF(T154="","",T154-IF(U154="",0,U154)-IF(V154="",0,V154)-IF(W154="",0,W154))</f>
        <v/>
      </c>
      <c r="Y154" s="22">
        <f>IF(OR(R154="",R154=0,X154=""),"",X154/R154)</f>
        <v/>
      </c>
      <c r="Z154" s="16" t="n"/>
      <c r="AA154" s="16" t="n"/>
      <c r="AB154" s="16" t="n"/>
      <c r="AC154" s="16" t="n"/>
      <c r="AD154" s="16" t="n"/>
      <c r="AE154" s="16" t="n"/>
      <c r="AF154" s="16" t="n"/>
      <c r="AG154" s="16" t="n"/>
      <c r="AH154" s="23" t="n"/>
      <c r="AI154" s="21">
        <f>IF(X154="","",IF(G154="MXN",X154,IF(AH154="","",X154*AH154)))</f>
        <v/>
      </c>
      <c r="AJ154" s="16" t="n"/>
      <c r="AK154" s="24">
        <f>IF(B154="","",CHOOSE(WEEKDAY(B154,2),"Lunes","Martes","Miércoles","Jueves","Viernes","Sábado","Domingo"))</f>
        <v/>
      </c>
      <c r="AL154" s="24">
        <f>IF(C154="","",IF(HOUR(C154)&lt;6,"00-06",IF(HOUR(C154)&lt;10,"06-10",IF(HOUR(C154)&lt;14,"10-14",IF(HOUR(C154)&lt;18,"14-18",IF(HOUR(C154)&lt;22,"18-22","22-24"))))))</f>
        <v/>
      </c>
      <c r="AM154" s="21">
        <f>IF(B154="","",SUMIFS($X$7:X154,$AJ$7:AJ154,"&lt;&gt;No",$B$7:B154,"&lt;&gt;"))</f>
        <v/>
      </c>
      <c r="AN154" s="22">
        <f>IF(B154="","",SUMIFS($Y$7:Y154,$AJ$7:AJ154,"&lt;&gt;No",$B$7:B154,"&lt;&gt;"))</f>
        <v/>
      </c>
    </row>
    <row r="155">
      <c r="A155" s="16" t="n"/>
      <c r="B155" s="17" t="n"/>
      <c r="C155" s="18" t="n"/>
      <c r="D155" s="18" t="n"/>
      <c r="E155" s="16" t="n"/>
      <c r="F155" s="16" t="n"/>
      <c r="G155" s="16" t="n"/>
      <c r="H155" s="16" t="n"/>
      <c r="I155" s="16" t="n"/>
      <c r="J155" s="16" t="n"/>
      <c r="K155" s="16" t="n"/>
      <c r="L155" s="16" t="n"/>
      <c r="M155" s="19" t="n"/>
      <c r="N155" s="19" t="n"/>
      <c r="O155" s="19" t="n"/>
      <c r="P155" s="19" t="n"/>
      <c r="Q155" s="19" t="n"/>
      <c r="R155" s="20" t="n"/>
      <c r="S155" s="19" t="n"/>
      <c r="T155" s="20" t="n"/>
      <c r="U155" s="20" t="n"/>
      <c r="V155" s="20" t="n"/>
      <c r="W155" s="20" t="n"/>
      <c r="X155" s="21">
        <f>IF(T155="","",T155-IF(U155="",0,U155)-IF(V155="",0,V155)-IF(W155="",0,W155))</f>
        <v/>
      </c>
      <c r="Y155" s="22">
        <f>IF(OR(R155="",R155=0,X155=""),"",X155/R155)</f>
        <v/>
      </c>
      <c r="Z155" s="16" t="n"/>
      <c r="AA155" s="16" t="n"/>
      <c r="AB155" s="16" t="n"/>
      <c r="AC155" s="16" t="n"/>
      <c r="AD155" s="16" t="n"/>
      <c r="AE155" s="16" t="n"/>
      <c r="AF155" s="16" t="n"/>
      <c r="AG155" s="16" t="n"/>
      <c r="AH155" s="23" t="n"/>
      <c r="AI155" s="21">
        <f>IF(X155="","",IF(G155="MXN",X155,IF(AH155="","",X155*AH155)))</f>
        <v/>
      </c>
      <c r="AJ155" s="16" t="n"/>
      <c r="AK155" s="24">
        <f>IF(B155="","",CHOOSE(WEEKDAY(B155,2),"Lunes","Martes","Miércoles","Jueves","Viernes","Sábado","Domingo"))</f>
        <v/>
      </c>
      <c r="AL155" s="24">
        <f>IF(C155="","",IF(HOUR(C155)&lt;6,"00-06",IF(HOUR(C155)&lt;10,"06-10",IF(HOUR(C155)&lt;14,"10-14",IF(HOUR(C155)&lt;18,"14-18",IF(HOUR(C155)&lt;22,"18-22","22-24"))))))</f>
        <v/>
      </c>
      <c r="AM155" s="21">
        <f>IF(B155="","",SUMIFS($X$7:X155,$AJ$7:AJ155,"&lt;&gt;No",$B$7:B155,"&lt;&gt;"))</f>
        <v/>
      </c>
      <c r="AN155" s="22">
        <f>IF(B155="","",SUMIFS($Y$7:Y155,$AJ$7:AJ155,"&lt;&gt;No",$B$7:B155,"&lt;&gt;"))</f>
        <v/>
      </c>
    </row>
    <row r="156">
      <c r="A156" s="16" t="n"/>
      <c r="B156" s="17" t="n"/>
      <c r="C156" s="18" t="n"/>
      <c r="D156" s="18" t="n"/>
      <c r="E156" s="16" t="n"/>
      <c r="F156" s="16" t="n"/>
      <c r="G156" s="16" t="n"/>
      <c r="H156" s="16" t="n"/>
      <c r="I156" s="16" t="n"/>
      <c r="J156" s="16" t="n"/>
      <c r="K156" s="16" t="n"/>
      <c r="L156" s="16" t="n"/>
      <c r="M156" s="19" t="n"/>
      <c r="N156" s="19" t="n"/>
      <c r="O156" s="19" t="n"/>
      <c r="P156" s="19" t="n"/>
      <c r="Q156" s="19" t="n"/>
      <c r="R156" s="20" t="n"/>
      <c r="S156" s="19" t="n"/>
      <c r="T156" s="20" t="n"/>
      <c r="U156" s="20" t="n"/>
      <c r="V156" s="20" t="n"/>
      <c r="W156" s="20" t="n"/>
      <c r="X156" s="21">
        <f>IF(T156="","",T156-IF(U156="",0,U156)-IF(V156="",0,V156)-IF(W156="",0,W156))</f>
        <v/>
      </c>
      <c r="Y156" s="22">
        <f>IF(OR(R156="",R156=0,X156=""),"",X156/R156)</f>
        <v/>
      </c>
      <c r="Z156" s="16" t="n"/>
      <c r="AA156" s="16" t="n"/>
      <c r="AB156" s="16" t="n"/>
      <c r="AC156" s="16" t="n"/>
      <c r="AD156" s="16" t="n"/>
      <c r="AE156" s="16" t="n"/>
      <c r="AF156" s="16" t="n"/>
      <c r="AG156" s="16" t="n"/>
      <c r="AH156" s="23" t="n"/>
      <c r="AI156" s="21">
        <f>IF(X156="","",IF(G156="MXN",X156,IF(AH156="","",X156*AH156)))</f>
        <v/>
      </c>
      <c r="AJ156" s="16" t="n"/>
      <c r="AK156" s="24">
        <f>IF(B156="","",CHOOSE(WEEKDAY(B156,2),"Lunes","Martes","Miércoles","Jueves","Viernes","Sábado","Domingo"))</f>
        <v/>
      </c>
      <c r="AL156" s="24">
        <f>IF(C156="","",IF(HOUR(C156)&lt;6,"00-06",IF(HOUR(C156)&lt;10,"06-10",IF(HOUR(C156)&lt;14,"10-14",IF(HOUR(C156)&lt;18,"14-18",IF(HOUR(C156)&lt;22,"18-22","22-24"))))))</f>
        <v/>
      </c>
      <c r="AM156" s="21">
        <f>IF(B156="","",SUMIFS($X$7:X156,$AJ$7:AJ156,"&lt;&gt;No",$B$7:B156,"&lt;&gt;"))</f>
        <v/>
      </c>
      <c r="AN156" s="22">
        <f>IF(B156="","",SUMIFS($Y$7:Y156,$AJ$7:AJ156,"&lt;&gt;No",$B$7:B156,"&lt;&gt;"))</f>
        <v/>
      </c>
    </row>
    <row r="157">
      <c r="A157" s="16" t="n"/>
      <c r="B157" s="17" t="n"/>
      <c r="C157" s="18" t="n"/>
      <c r="D157" s="18" t="n"/>
      <c r="E157" s="16" t="n"/>
      <c r="F157" s="16" t="n"/>
      <c r="G157" s="16" t="n"/>
      <c r="H157" s="16" t="n"/>
      <c r="I157" s="16" t="n"/>
      <c r="J157" s="16" t="n"/>
      <c r="K157" s="16" t="n"/>
      <c r="L157" s="16" t="n"/>
      <c r="M157" s="19" t="n"/>
      <c r="N157" s="19" t="n"/>
      <c r="O157" s="19" t="n"/>
      <c r="P157" s="19" t="n"/>
      <c r="Q157" s="19" t="n"/>
      <c r="R157" s="20" t="n"/>
      <c r="S157" s="19" t="n"/>
      <c r="T157" s="20" t="n"/>
      <c r="U157" s="20" t="n"/>
      <c r="V157" s="20" t="n"/>
      <c r="W157" s="20" t="n"/>
      <c r="X157" s="21">
        <f>IF(T157="","",T157-IF(U157="",0,U157)-IF(V157="",0,V157)-IF(W157="",0,W157))</f>
        <v/>
      </c>
      <c r="Y157" s="22">
        <f>IF(OR(R157="",R157=0,X157=""),"",X157/R157)</f>
        <v/>
      </c>
      <c r="Z157" s="16" t="n"/>
      <c r="AA157" s="16" t="n"/>
      <c r="AB157" s="16" t="n"/>
      <c r="AC157" s="16" t="n"/>
      <c r="AD157" s="16" t="n"/>
      <c r="AE157" s="16" t="n"/>
      <c r="AF157" s="16" t="n"/>
      <c r="AG157" s="16" t="n"/>
      <c r="AH157" s="23" t="n"/>
      <c r="AI157" s="21">
        <f>IF(X157="","",IF(G157="MXN",X157,IF(AH157="","",X157*AH157)))</f>
        <v/>
      </c>
      <c r="AJ157" s="16" t="n"/>
      <c r="AK157" s="24">
        <f>IF(B157="","",CHOOSE(WEEKDAY(B157,2),"Lunes","Martes","Miércoles","Jueves","Viernes","Sábado","Domingo"))</f>
        <v/>
      </c>
      <c r="AL157" s="24">
        <f>IF(C157="","",IF(HOUR(C157)&lt;6,"00-06",IF(HOUR(C157)&lt;10,"06-10",IF(HOUR(C157)&lt;14,"10-14",IF(HOUR(C157)&lt;18,"14-18",IF(HOUR(C157)&lt;22,"18-22","22-24"))))))</f>
        <v/>
      </c>
      <c r="AM157" s="21">
        <f>IF(B157="","",SUMIFS($X$7:X157,$AJ$7:AJ157,"&lt;&gt;No",$B$7:B157,"&lt;&gt;"))</f>
        <v/>
      </c>
      <c r="AN157" s="22">
        <f>IF(B157="","",SUMIFS($Y$7:Y157,$AJ$7:AJ157,"&lt;&gt;No",$B$7:B157,"&lt;&gt;"))</f>
        <v/>
      </c>
    </row>
    <row r="158">
      <c r="A158" s="16" t="n"/>
      <c r="B158" s="17" t="n"/>
      <c r="C158" s="18" t="n"/>
      <c r="D158" s="18" t="n"/>
      <c r="E158" s="16" t="n"/>
      <c r="F158" s="16" t="n"/>
      <c r="G158" s="16" t="n"/>
      <c r="H158" s="16" t="n"/>
      <c r="I158" s="16" t="n"/>
      <c r="J158" s="16" t="n"/>
      <c r="K158" s="16" t="n"/>
      <c r="L158" s="16" t="n"/>
      <c r="M158" s="19" t="n"/>
      <c r="N158" s="19" t="n"/>
      <c r="O158" s="19" t="n"/>
      <c r="P158" s="19" t="n"/>
      <c r="Q158" s="19" t="n"/>
      <c r="R158" s="20" t="n"/>
      <c r="S158" s="19" t="n"/>
      <c r="T158" s="20" t="n"/>
      <c r="U158" s="20" t="n"/>
      <c r="V158" s="20" t="n"/>
      <c r="W158" s="20" t="n"/>
      <c r="X158" s="21">
        <f>IF(T158="","",T158-IF(U158="",0,U158)-IF(V158="",0,V158)-IF(W158="",0,W158))</f>
        <v/>
      </c>
      <c r="Y158" s="22">
        <f>IF(OR(R158="",R158=0,X158=""),"",X158/R158)</f>
        <v/>
      </c>
      <c r="Z158" s="16" t="n"/>
      <c r="AA158" s="16" t="n"/>
      <c r="AB158" s="16" t="n"/>
      <c r="AC158" s="16" t="n"/>
      <c r="AD158" s="16" t="n"/>
      <c r="AE158" s="16" t="n"/>
      <c r="AF158" s="16" t="n"/>
      <c r="AG158" s="16" t="n"/>
      <c r="AH158" s="23" t="n"/>
      <c r="AI158" s="21">
        <f>IF(X158="","",IF(G158="MXN",X158,IF(AH158="","",X158*AH158)))</f>
        <v/>
      </c>
      <c r="AJ158" s="16" t="n"/>
      <c r="AK158" s="24">
        <f>IF(B158="","",CHOOSE(WEEKDAY(B158,2),"Lunes","Martes","Miércoles","Jueves","Viernes","Sábado","Domingo"))</f>
        <v/>
      </c>
      <c r="AL158" s="24">
        <f>IF(C158="","",IF(HOUR(C158)&lt;6,"00-06",IF(HOUR(C158)&lt;10,"06-10",IF(HOUR(C158)&lt;14,"10-14",IF(HOUR(C158)&lt;18,"14-18",IF(HOUR(C158)&lt;22,"18-22","22-24"))))))</f>
        <v/>
      </c>
      <c r="AM158" s="21">
        <f>IF(B158="","",SUMIFS($X$7:X158,$AJ$7:AJ158,"&lt;&gt;No",$B$7:B158,"&lt;&gt;"))</f>
        <v/>
      </c>
      <c r="AN158" s="22">
        <f>IF(B158="","",SUMIFS($Y$7:Y158,$AJ$7:AJ158,"&lt;&gt;No",$B$7:B158,"&lt;&gt;"))</f>
        <v/>
      </c>
    </row>
    <row r="159">
      <c r="A159" s="16" t="n"/>
      <c r="B159" s="17" t="n"/>
      <c r="C159" s="18" t="n"/>
      <c r="D159" s="18" t="n"/>
      <c r="E159" s="16" t="n"/>
      <c r="F159" s="16" t="n"/>
      <c r="G159" s="16" t="n"/>
      <c r="H159" s="16" t="n"/>
      <c r="I159" s="16" t="n"/>
      <c r="J159" s="16" t="n"/>
      <c r="K159" s="16" t="n"/>
      <c r="L159" s="16" t="n"/>
      <c r="M159" s="19" t="n"/>
      <c r="N159" s="19" t="n"/>
      <c r="O159" s="19" t="n"/>
      <c r="P159" s="19" t="n"/>
      <c r="Q159" s="19" t="n"/>
      <c r="R159" s="20" t="n"/>
      <c r="S159" s="19" t="n"/>
      <c r="T159" s="20" t="n"/>
      <c r="U159" s="20" t="n"/>
      <c r="V159" s="20" t="n"/>
      <c r="W159" s="20" t="n"/>
      <c r="X159" s="21">
        <f>IF(T159="","",T159-IF(U159="",0,U159)-IF(V159="",0,V159)-IF(W159="",0,W159))</f>
        <v/>
      </c>
      <c r="Y159" s="22">
        <f>IF(OR(R159="",R159=0,X159=""),"",X159/R159)</f>
        <v/>
      </c>
      <c r="Z159" s="16" t="n"/>
      <c r="AA159" s="16" t="n"/>
      <c r="AB159" s="16" t="n"/>
      <c r="AC159" s="16" t="n"/>
      <c r="AD159" s="16" t="n"/>
      <c r="AE159" s="16" t="n"/>
      <c r="AF159" s="16" t="n"/>
      <c r="AG159" s="16" t="n"/>
      <c r="AH159" s="23" t="n"/>
      <c r="AI159" s="21">
        <f>IF(X159="","",IF(G159="MXN",X159,IF(AH159="","",X159*AH159)))</f>
        <v/>
      </c>
      <c r="AJ159" s="16" t="n"/>
      <c r="AK159" s="24">
        <f>IF(B159="","",CHOOSE(WEEKDAY(B159,2),"Lunes","Martes","Miércoles","Jueves","Viernes","Sábado","Domingo"))</f>
        <v/>
      </c>
      <c r="AL159" s="24">
        <f>IF(C159="","",IF(HOUR(C159)&lt;6,"00-06",IF(HOUR(C159)&lt;10,"06-10",IF(HOUR(C159)&lt;14,"10-14",IF(HOUR(C159)&lt;18,"14-18",IF(HOUR(C159)&lt;22,"18-22","22-24"))))))</f>
        <v/>
      </c>
      <c r="AM159" s="21">
        <f>IF(B159="","",SUMIFS($X$7:X159,$AJ$7:AJ159,"&lt;&gt;No",$B$7:B159,"&lt;&gt;"))</f>
        <v/>
      </c>
      <c r="AN159" s="22">
        <f>IF(B159="","",SUMIFS($Y$7:Y159,$AJ$7:AJ159,"&lt;&gt;No",$B$7:B159,"&lt;&gt;"))</f>
        <v/>
      </c>
    </row>
    <row r="160">
      <c r="A160" s="16" t="n"/>
      <c r="B160" s="17" t="n"/>
      <c r="C160" s="18" t="n"/>
      <c r="D160" s="18" t="n"/>
      <c r="E160" s="16" t="n"/>
      <c r="F160" s="16" t="n"/>
      <c r="G160" s="16" t="n"/>
      <c r="H160" s="16" t="n"/>
      <c r="I160" s="16" t="n"/>
      <c r="J160" s="16" t="n"/>
      <c r="K160" s="16" t="n"/>
      <c r="L160" s="16" t="n"/>
      <c r="M160" s="19" t="n"/>
      <c r="N160" s="19" t="n"/>
      <c r="O160" s="19" t="n"/>
      <c r="P160" s="19" t="n"/>
      <c r="Q160" s="19" t="n"/>
      <c r="R160" s="20" t="n"/>
      <c r="S160" s="19" t="n"/>
      <c r="T160" s="20" t="n"/>
      <c r="U160" s="20" t="n"/>
      <c r="V160" s="20" t="n"/>
      <c r="W160" s="20" t="n"/>
      <c r="X160" s="21">
        <f>IF(T160="","",T160-IF(U160="",0,U160)-IF(V160="",0,V160)-IF(W160="",0,W160))</f>
        <v/>
      </c>
      <c r="Y160" s="22">
        <f>IF(OR(R160="",R160=0,X160=""),"",X160/R160)</f>
        <v/>
      </c>
      <c r="Z160" s="16" t="n"/>
      <c r="AA160" s="16" t="n"/>
      <c r="AB160" s="16" t="n"/>
      <c r="AC160" s="16" t="n"/>
      <c r="AD160" s="16" t="n"/>
      <c r="AE160" s="16" t="n"/>
      <c r="AF160" s="16" t="n"/>
      <c r="AG160" s="16" t="n"/>
      <c r="AH160" s="23" t="n"/>
      <c r="AI160" s="21">
        <f>IF(X160="","",IF(G160="MXN",X160,IF(AH160="","",X160*AH160)))</f>
        <v/>
      </c>
      <c r="AJ160" s="16" t="n"/>
      <c r="AK160" s="24">
        <f>IF(B160="","",CHOOSE(WEEKDAY(B160,2),"Lunes","Martes","Miércoles","Jueves","Viernes","Sábado","Domingo"))</f>
        <v/>
      </c>
      <c r="AL160" s="24">
        <f>IF(C160="","",IF(HOUR(C160)&lt;6,"00-06",IF(HOUR(C160)&lt;10,"06-10",IF(HOUR(C160)&lt;14,"10-14",IF(HOUR(C160)&lt;18,"14-18",IF(HOUR(C160)&lt;22,"18-22","22-24"))))))</f>
        <v/>
      </c>
      <c r="AM160" s="21">
        <f>IF(B160="","",SUMIFS($X$7:X160,$AJ$7:AJ160,"&lt;&gt;No",$B$7:B160,"&lt;&gt;"))</f>
        <v/>
      </c>
      <c r="AN160" s="22">
        <f>IF(B160="","",SUMIFS($Y$7:Y160,$AJ$7:AJ160,"&lt;&gt;No",$B$7:B160,"&lt;&gt;"))</f>
        <v/>
      </c>
    </row>
    <row r="161">
      <c r="A161" s="16" t="n"/>
      <c r="B161" s="17" t="n"/>
      <c r="C161" s="18" t="n"/>
      <c r="D161" s="18" t="n"/>
      <c r="E161" s="16" t="n"/>
      <c r="F161" s="16" t="n"/>
      <c r="G161" s="16" t="n"/>
      <c r="H161" s="16" t="n"/>
      <c r="I161" s="16" t="n"/>
      <c r="J161" s="16" t="n"/>
      <c r="K161" s="16" t="n"/>
      <c r="L161" s="16" t="n"/>
      <c r="M161" s="19" t="n"/>
      <c r="N161" s="19" t="n"/>
      <c r="O161" s="19" t="n"/>
      <c r="P161" s="19" t="n"/>
      <c r="Q161" s="19" t="n"/>
      <c r="R161" s="20" t="n"/>
      <c r="S161" s="19" t="n"/>
      <c r="T161" s="20" t="n"/>
      <c r="U161" s="20" t="n"/>
      <c r="V161" s="20" t="n"/>
      <c r="W161" s="20" t="n"/>
      <c r="X161" s="21">
        <f>IF(T161="","",T161-IF(U161="",0,U161)-IF(V161="",0,V161)-IF(W161="",0,W161))</f>
        <v/>
      </c>
      <c r="Y161" s="22">
        <f>IF(OR(R161="",R161=0,X161=""),"",X161/R161)</f>
        <v/>
      </c>
      <c r="Z161" s="16" t="n"/>
      <c r="AA161" s="16" t="n"/>
      <c r="AB161" s="16" t="n"/>
      <c r="AC161" s="16" t="n"/>
      <c r="AD161" s="16" t="n"/>
      <c r="AE161" s="16" t="n"/>
      <c r="AF161" s="16" t="n"/>
      <c r="AG161" s="16" t="n"/>
      <c r="AH161" s="23" t="n"/>
      <c r="AI161" s="21">
        <f>IF(X161="","",IF(G161="MXN",X161,IF(AH161="","",X161*AH161)))</f>
        <v/>
      </c>
      <c r="AJ161" s="16" t="n"/>
      <c r="AK161" s="24">
        <f>IF(B161="","",CHOOSE(WEEKDAY(B161,2),"Lunes","Martes","Miércoles","Jueves","Viernes","Sábado","Domingo"))</f>
        <v/>
      </c>
      <c r="AL161" s="24">
        <f>IF(C161="","",IF(HOUR(C161)&lt;6,"00-06",IF(HOUR(C161)&lt;10,"06-10",IF(HOUR(C161)&lt;14,"10-14",IF(HOUR(C161)&lt;18,"14-18",IF(HOUR(C161)&lt;22,"18-22","22-24"))))))</f>
        <v/>
      </c>
      <c r="AM161" s="21">
        <f>IF(B161="","",SUMIFS($X$7:X161,$AJ$7:AJ161,"&lt;&gt;No",$B$7:B161,"&lt;&gt;"))</f>
        <v/>
      </c>
      <c r="AN161" s="22">
        <f>IF(B161="","",SUMIFS($Y$7:Y161,$AJ$7:AJ161,"&lt;&gt;No",$B$7:B161,"&lt;&gt;"))</f>
        <v/>
      </c>
    </row>
    <row r="162">
      <c r="A162" s="16" t="n"/>
      <c r="B162" s="17" t="n"/>
      <c r="C162" s="18" t="n"/>
      <c r="D162" s="18" t="n"/>
      <c r="E162" s="16" t="n"/>
      <c r="F162" s="16" t="n"/>
      <c r="G162" s="16" t="n"/>
      <c r="H162" s="16" t="n"/>
      <c r="I162" s="16" t="n"/>
      <c r="J162" s="16" t="n"/>
      <c r="K162" s="16" t="n"/>
      <c r="L162" s="16" t="n"/>
      <c r="M162" s="19" t="n"/>
      <c r="N162" s="19" t="n"/>
      <c r="O162" s="19" t="n"/>
      <c r="P162" s="19" t="n"/>
      <c r="Q162" s="19" t="n"/>
      <c r="R162" s="20" t="n"/>
      <c r="S162" s="19" t="n"/>
      <c r="T162" s="20" t="n"/>
      <c r="U162" s="20" t="n"/>
      <c r="V162" s="20" t="n"/>
      <c r="W162" s="20" t="n"/>
      <c r="X162" s="21">
        <f>IF(T162="","",T162-IF(U162="",0,U162)-IF(V162="",0,V162)-IF(W162="",0,W162))</f>
        <v/>
      </c>
      <c r="Y162" s="22">
        <f>IF(OR(R162="",R162=0,X162=""),"",X162/R162)</f>
        <v/>
      </c>
      <c r="Z162" s="16" t="n"/>
      <c r="AA162" s="16" t="n"/>
      <c r="AB162" s="16" t="n"/>
      <c r="AC162" s="16" t="n"/>
      <c r="AD162" s="16" t="n"/>
      <c r="AE162" s="16" t="n"/>
      <c r="AF162" s="16" t="n"/>
      <c r="AG162" s="16" t="n"/>
      <c r="AH162" s="23" t="n"/>
      <c r="AI162" s="21">
        <f>IF(X162="","",IF(G162="MXN",X162,IF(AH162="","",X162*AH162)))</f>
        <v/>
      </c>
      <c r="AJ162" s="16" t="n"/>
      <c r="AK162" s="24">
        <f>IF(B162="","",CHOOSE(WEEKDAY(B162,2),"Lunes","Martes","Miércoles","Jueves","Viernes","Sábado","Domingo"))</f>
        <v/>
      </c>
      <c r="AL162" s="24">
        <f>IF(C162="","",IF(HOUR(C162)&lt;6,"00-06",IF(HOUR(C162)&lt;10,"06-10",IF(HOUR(C162)&lt;14,"10-14",IF(HOUR(C162)&lt;18,"14-18",IF(HOUR(C162)&lt;22,"18-22","22-24"))))))</f>
        <v/>
      </c>
      <c r="AM162" s="21">
        <f>IF(B162="","",SUMIFS($X$7:X162,$AJ$7:AJ162,"&lt;&gt;No",$B$7:B162,"&lt;&gt;"))</f>
        <v/>
      </c>
      <c r="AN162" s="22">
        <f>IF(B162="","",SUMIFS($Y$7:Y162,$AJ$7:AJ162,"&lt;&gt;No",$B$7:B162,"&lt;&gt;"))</f>
        <v/>
      </c>
    </row>
    <row r="163">
      <c r="A163" s="16" t="n"/>
      <c r="B163" s="17" t="n"/>
      <c r="C163" s="18" t="n"/>
      <c r="D163" s="18" t="n"/>
      <c r="E163" s="16" t="n"/>
      <c r="F163" s="16" t="n"/>
      <c r="G163" s="16" t="n"/>
      <c r="H163" s="16" t="n"/>
      <c r="I163" s="16" t="n"/>
      <c r="J163" s="16" t="n"/>
      <c r="K163" s="16" t="n"/>
      <c r="L163" s="16" t="n"/>
      <c r="M163" s="19" t="n"/>
      <c r="N163" s="19" t="n"/>
      <c r="O163" s="19" t="n"/>
      <c r="P163" s="19" t="n"/>
      <c r="Q163" s="19" t="n"/>
      <c r="R163" s="20" t="n"/>
      <c r="S163" s="19" t="n"/>
      <c r="T163" s="20" t="n"/>
      <c r="U163" s="20" t="n"/>
      <c r="V163" s="20" t="n"/>
      <c r="W163" s="20" t="n"/>
      <c r="X163" s="21">
        <f>IF(T163="","",T163-IF(U163="",0,U163)-IF(V163="",0,V163)-IF(W163="",0,W163))</f>
        <v/>
      </c>
      <c r="Y163" s="22">
        <f>IF(OR(R163="",R163=0,X163=""),"",X163/R163)</f>
        <v/>
      </c>
      <c r="Z163" s="16" t="n"/>
      <c r="AA163" s="16" t="n"/>
      <c r="AB163" s="16" t="n"/>
      <c r="AC163" s="16" t="n"/>
      <c r="AD163" s="16" t="n"/>
      <c r="AE163" s="16" t="n"/>
      <c r="AF163" s="16" t="n"/>
      <c r="AG163" s="16" t="n"/>
      <c r="AH163" s="23" t="n"/>
      <c r="AI163" s="21">
        <f>IF(X163="","",IF(G163="MXN",X163,IF(AH163="","",X163*AH163)))</f>
        <v/>
      </c>
      <c r="AJ163" s="16" t="n"/>
      <c r="AK163" s="24">
        <f>IF(B163="","",CHOOSE(WEEKDAY(B163,2),"Lunes","Martes","Miércoles","Jueves","Viernes","Sábado","Domingo"))</f>
        <v/>
      </c>
      <c r="AL163" s="24">
        <f>IF(C163="","",IF(HOUR(C163)&lt;6,"00-06",IF(HOUR(C163)&lt;10,"06-10",IF(HOUR(C163)&lt;14,"10-14",IF(HOUR(C163)&lt;18,"14-18",IF(HOUR(C163)&lt;22,"18-22","22-24"))))))</f>
        <v/>
      </c>
      <c r="AM163" s="21">
        <f>IF(B163="","",SUMIFS($X$7:X163,$AJ$7:AJ163,"&lt;&gt;No",$B$7:B163,"&lt;&gt;"))</f>
        <v/>
      </c>
      <c r="AN163" s="22">
        <f>IF(B163="","",SUMIFS($Y$7:Y163,$AJ$7:AJ163,"&lt;&gt;No",$B$7:B163,"&lt;&gt;"))</f>
        <v/>
      </c>
    </row>
    <row r="164">
      <c r="A164" s="16" t="n"/>
      <c r="B164" s="17" t="n"/>
      <c r="C164" s="18" t="n"/>
      <c r="D164" s="18" t="n"/>
      <c r="E164" s="16" t="n"/>
      <c r="F164" s="16" t="n"/>
      <c r="G164" s="16" t="n"/>
      <c r="H164" s="16" t="n"/>
      <c r="I164" s="16" t="n"/>
      <c r="J164" s="16" t="n"/>
      <c r="K164" s="16" t="n"/>
      <c r="L164" s="16" t="n"/>
      <c r="M164" s="19" t="n"/>
      <c r="N164" s="19" t="n"/>
      <c r="O164" s="19" t="n"/>
      <c r="P164" s="19" t="n"/>
      <c r="Q164" s="19" t="n"/>
      <c r="R164" s="20" t="n"/>
      <c r="S164" s="19" t="n"/>
      <c r="T164" s="20" t="n"/>
      <c r="U164" s="20" t="n"/>
      <c r="V164" s="20" t="n"/>
      <c r="W164" s="20" t="n"/>
      <c r="X164" s="21">
        <f>IF(T164="","",T164-IF(U164="",0,U164)-IF(V164="",0,V164)-IF(W164="",0,W164))</f>
        <v/>
      </c>
      <c r="Y164" s="22">
        <f>IF(OR(R164="",R164=0,X164=""),"",X164/R164)</f>
        <v/>
      </c>
      <c r="Z164" s="16" t="n"/>
      <c r="AA164" s="16" t="n"/>
      <c r="AB164" s="16" t="n"/>
      <c r="AC164" s="16" t="n"/>
      <c r="AD164" s="16" t="n"/>
      <c r="AE164" s="16" t="n"/>
      <c r="AF164" s="16" t="n"/>
      <c r="AG164" s="16" t="n"/>
      <c r="AH164" s="23" t="n"/>
      <c r="AI164" s="21">
        <f>IF(X164="","",IF(G164="MXN",X164,IF(AH164="","",X164*AH164)))</f>
        <v/>
      </c>
      <c r="AJ164" s="16" t="n"/>
      <c r="AK164" s="24">
        <f>IF(B164="","",CHOOSE(WEEKDAY(B164,2),"Lunes","Martes","Miércoles","Jueves","Viernes","Sábado","Domingo"))</f>
        <v/>
      </c>
      <c r="AL164" s="24">
        <f>IF(C164="","",IF(HOUR(C164)&lt;6,"00-06",IF(HOUR(C164)&lt;10,"06-10",IF(HOUR(C164)&lt;14,"10-14",IF(HOUR(C164)&lt;18,"14-18",IF(HOUR(C164)&lt;22,"18-22","22-24"))))))</f>
        <v/>
      </c>
      <c r="AM164" s="21">
        <f>IF(B164="","",SUMIFS($X$7:X164,$AJ$7:AJ164,"&lt;&gt;No",$B$7:B164,"&lt;&gt;"))</f>
        <v/>
      </c>
      <c r="AN164" s="22">
        <f>IF(B164="","",SUMIFS($Y$7:Y164,$AJ$7:AJ164,"&lt;&gt;No",$B$7:B164,"&lt;&gt;"))</f>
        <v/>
      </c>
    </row>
    <row r="165">
      <c r="A165" s="16" t="n"/>
      <c r="B165" s="17" t="n"/>
      <c r="C165" s="18" t="n"/>
      <c r="D165" s="18" t="n"/>
      <c r="E165" s="16" t="n"/>
      <c r="F165" s="16" t="n"/>
      <c r="G165" s="16" t="n"/>
      <c r="H165" s="16" t="n"/>
      <c r="I165" s="16" t="n"/>
      <c r="J165" s="16" t="n"/>
      <c r="K165" s="16" t="n"/>
      <c r="L165" s="16" t="n"/>
      <c r="M165" s="19" t="n"/>
      <c r="N165" s="19" t="n"/>
      <c r="O165" s="19" t="n"/>
      <c r="P165" s="19" t="n"/>
      <c r="Q165" s="19" t="n"/>
      <c r="R165" s="20" t="n"/>
      <c r="S165" s="19" t="n"/>
      <c r="T165" s="20" t="n"/>
      <c r="U165" s="20" t="n"/>
      <c r="V165" s="20" t="n"/>
      <c r="W165" s="20" t="n"/>
      <c r="X165" s="21">
        <f>IF(T165="","",T165-IF(U165="",0,U165)-IF(V165="",0,V165)-IF(W165="",0,W165))</f>
        <v/>
      </c>
      <c r="Y165" s="22">
        <f>IF(OR(R165="",R165=0,X165=""),"",X165/R165)</f>
        <v/>
      </c>
      <c r="Z165" s="16" t="n"/>
      <c r="AA165" s="16" t="n"/>
      <c r="AB165" s="16" t="n"/>
      <c r="AC165" s="16" t="n"/>
      <c r="AD165" s="16" t="n"/>
      <c r="AE165" s="16" t="n"/>
      <c r="AF165" s="16" t="n"/>
      <c r="AG165" s="16" t="n"/>
      <c r="AH165" s="23" t="n"/>
      <c r="AI165" s="21">
        <f>IF(X165="","",IF(G165="MXN",X165,IF(AH165="","",X165*AH165)))</f>
        <v/>
      </c>
      <c r="AJ165" s="16" t="n"/>
      <c r="AK165" s="24">
        <f>IF(B165="","",CHOOSE(WEEKDAY(B165,2),"Lunes","Martes","Miércoles","Jueves","Viernes","Sábado","Domingo"))</f>
        <v/>
      </c>
      <c r="AL165" s="24">
        <f>IF(C165="","",IF(HOUR(C165)&lt;6,"00-06",IF(HOUR(C165)&lt;10,"06-10",IF(HOUR(C165)&lt;14,"10-14",IF(HOUR(C165)&lt;18,"14-18",IF(HOUR(C165)&lt;22,"18-22","22-24"))))))</f>
        <v/>
      </c>
      <c r="AM165" s="21">
        <f>IF(B165="","",SUMIFS($X$7:X165,$AJ$7:AJ165,"&lt;&gt;No",$B$7:B165,"&lt;&gt;"))</f>
        <v/>
      </c>
      <c r="AN165" s="22">
        <f>IF(B165="","",SUMIFS($Y$7:Y165,$AJ$7:AJ165,"&lt;&gt;No",$B$7:B165,"&lt;&gt;"))</f>
        <v/>
      </c>
    </row>
    <row r="166">
      <c r="A166" s="16" t="n"/>
      <c r="B166" s="17" t="n"/>
      <c r="C166" s="18" t="n"/>
      <c r="D166" s="18" t="n"/>
      <c r="E166" s="16" t="n"/>
      <c r="F166" s="16" t="n"/>
      <c r="G166" s="16" t="n"/>
      <c r="H166" s="16" t="n"/>
      <c r="I166" s="16" t="n"/>
      <c r="J166" s="16" t="n"/>
      <c r="K166" s="16" t="n"/>
      <c r="L166" s="16" t="n"/>
      <c r="M166" s="19" t="n"/>
      <c r="N166" s="19" t="n"/>
      <c r="O166" s="19" t="n"/>
      <c r="P166" s="19" t="n"/>
      <c r="Q166" s="19" t="n"/>
      <c r="R166" s="20" t="n"/>
      <c r="S166" s="19" t="n"/>
      <c r="T166" s="20" t="n"/>
      <c r="U166" s="20" t="n"/>
      <c r="V166" s="20" t="n"/>
      <c r="W166" s="20" t="n"/>
      <c r="X166" s="21">
        <f>IF(T166="","",T166-IF(U166="",0,U166)-IF(V166="",0,V166)-IF(W166="",0,W166))</f>
        <v/>
      </c>
      <c r="Y166" s="22">
        <f>IF(OR(R166="",R166=0,X166=""),"",X166/R166)</f>
        <v/>
      </c>
      <c r="Z166" s="16" t="n"/>
      <c r="AA166" s="16" t="n"/>
      <c r="AB166" s="16" t="n"/>
      <c r="AC166" s="16" t="n"/>
      <c r="AD166" s="16" t="n"/>
      <c r="AE166" s="16" t="n"/>
      <c r="AF166" s="16" t="n"/>
      <c r="AG166" s="16" t="n"/>
      <c r="AH166" s="23" t="n"/>
      <c r="AI166" s="21">
        <f>IF(X166="","",IF(G166="MXN",X166,IF(AH166="","",X166*AH166)))</f>
        <v/>
      </c>
      <c r="AJ166" s="16" t="n"/>
      <c r="AK166" s="24">
        <f>IF(B166="","",CHOOSE(WEEKDAY(B166,2),"Lunes","Martes","Miércoles","Jueves","Viernes","Sábado","Domingo"))</f>
        <v/>
      </c>
      <c r="AL166" s="24">
        <f>IF(C166="","",IF(HOUR(C166)&lt;6,"00-06",IF(HOUR(C166)&lt;10,"06-10",IF(HOUR(C166)&lt;14,"10-14",IF(HOUR(C166)&lt;18,"14-18",IF(HOUR(C166)&lt;22,"18-22","22-24"))))))</f>
        <v/>
      </c>
      <c r="AM166" s="21">
        <f>IF(B166="","",SUMIFS($X$7:X166,$AJ$7:AJ166,"&lt;&gt;No",$B$7:B166,"&lt;&gt;"))</f>
        <v/>
      </c>
      <c r="AN166" s="22">
        <f>IF(B166="","",SUMIFS($Y$7:Y166,$AJ$7:AJ166,"&lt;&gt;No",$B$7:B166,"&lt;&gt;"))</f>
        <v/>
      </c>
    </row>
    <row r="167">
      <c r="A167" s="16" t="n"/>
      <c r="B167" s="17" t="n"/>
      <c r="C167" s="18" t="n"/>
      <c r="D167" s="18" t="n"/>
      <c r="E167" s="16" t="n"/>
      <c r="F167" s="16" t="n"/>
      <c r="G167" s="16" t="n"/>
      <c r="H167" s="16" t="n"/>
      <c r="I167" s="16" t="n"/>
      <c r="J167" s="16" t="n"/>
      <c r="K167" s="16" t="n"/>
      <c r="L167" s="16" t="n"/>
      <c r="M167" s="19" t="n"/>
      <c r="N167" s="19" t="n"/>
      <c r="O167" s="19" t="n"/>
      <c r="P167" s="19" t="n"/>
      <c r="Q167" s="19" t="n"/>
      <c r="R167" s="20" t="n"/>
      <c r="S167" s="19" t="n"/>
      <c r="T167" s="20" t="n"/>
      <c r="U167" s="20" t="n"/>
      <c r="V167" s="20" t="n"/>
      <c r="W167" s="20" t="n"/>
      <c r="X167" s="21">
        <f>IF(T167="","",T167-IF(U167="",0,U167)-IF(V167="",0,V167)-IF(W167="",0,W167))</f>
        <v/>
      </c>
      <c r="Y167" s="22">
        <f>IF(OR(R167="",R167=0,X167=""),"",X167/R167)</f>
        <v/>
      </c>
      <c r="Z167" s="16" t="n"/>
      <c r="AA167" s="16" t="n"/>
      <c r="AB167" s="16" t="n"/>
      <c r="AC167" s="16" t="n"/>
      <c r="AD167" s="16" t="n"/>
      <c r="AE167" s="16" t="n"/>
      <c r="AF167" s="16" t="n"/>
      <c r="AG167" s="16" t="n"/>
      <c r="AH167" s="23" t="n"/>
      <c r="AI167" s="21">
        <f>IF(X167="","",IF(G167="MXN",X167,IF(AH167="","",X167*AH167)))</f>
        <v/>
      </c>
      <c r="AJ167" s="16" t="n"/>
      <c r="AK167" s="24">
        <f>IF(B167="","",CHOOSE(WEEKDAY(B167,2),"Lunes","Martes","Miércoles","Jueves","Viernes","Sábado","Domingo"))</f>
        <v/>
      </c>
      <c r="AL167" s="24">
        <f>IF(C167="","",IF(HOUR(C167)&lt;6,"00-06",IF(HOUR(C167)&lt;10,"06-10",IF(HOUR(C167)&lt;14,"10-14",IF(HOUR(C167)&lt;18,"14-18",IF(HOUR(C167)&lt;22,"18-22","22-24"))))))</f>
        <v/>
      </c>
      <c r="AM167" s="21">
        <f>IF(B167="","",SUMIFS($X$7:X167,$AJ$7:AJ167,"&lt;&gt;No",$B$7:B167,"&lt;&gt;"))</f>
        <v/>
      </c>
      <c r="AN167" s="22">
        <f>IF(B167="","",SUMIFS($Y$7:Y167,$AJ$7:AJ167,"&lt;&gt;No",$B$7:B167,"&lt;&gt;"))</f>
        <v/>
      </c>
    </row>
    <row r="168">
      <c r="A168" s="16" t="n"/>
      <c r="B168" s="17" t="n"/>
      <c r="C168" s="18" t="n"/>
      <c r="D168" s="18" t="n"/>
      <c r="E168" s="16" t="n"/>
      <c r="F168" s="16" t="n"/>
      <c r="G168" s="16" t="n"/>
      <c r="H168" s="16" t="n"/>
      <c r="I168" s="16" t="n"/>
      <c r="J168" s="16" t="n"/>
      <c r="K168" s="16" t="n"/>
      <c r="L168" s="16" t="n"/>
      <c r="M168" s="19" t="n"/>
      <c r="N168" s="19" t="n"/>
      <c r="O168" s="19" t="n"/>
      <c r="P168" s="19" t="n"/>
      <c r="Q168" s="19" t="n"/>
      <c r="R168" s="20" t="n"/>
      <c r="S168" s="19" t="n"/>
      <c r="T168" s="20" t="n"/>
      <c r="U168" s="20" t="n"/>
      <c r="V168" s="20" t="n"/>
      <c r="W168" s="20" t="n"/>
      <c r="X168" s="21">
        <f>IF(T168="","",T168-IF(U168="",0,U168)-IF(V168="",0,V168)-IF(W168="",0,W168))</f>
        <v/>
      </c>
      <c r="Y168" s="22">
        <f>IF(OR(R168="",R168=0,X168=""),"",X168/R168)</f>
        <v/>
      </c>
      <c r="Z168" s="16" t="n"/>
      <c r="AA168" s="16" t="n"/>
      <c r="AB168" s="16" t="n"/>
      <c r="AC168" s="16" t="n"/>
      <c r="AD168" s="16" t="n"/>
      <c r="AE168" s="16" t="n"/>
      <c r="AF168" s="16" t="n"/>
      <c r="AG168" s="16" t="n"/>
      <c r="AH168" s="23" t="n"/>
      <c r="AI168" s="21">
        <f>IF(X168="","",IF(G168="MXN",X168,IF(AH168="","",X168*AH168)))</f>
        <v/>
      </c>
      <c r="AJ168" s="16" t="n"/>
      <c r="AK168" s="24">
        <f>IF(B168="","",CHOOSE(WEEKDAY(B168,2),"Lunes","Martes","Miércoles","Jueves","Viernes","Sábado","Domingo"))</f>
        <v/>
      </c>
      <c r="AL168" s="24">
        <f>IF(C168="","",IF(HOUR(C168)&lt;6,"00-06",IF(HOUR(C168)&lt;10,"06-10",IF(HOUR(C168)&lt;14,"10-14",IF(HOUR(C168)&lt;18,"14-18",IF(HOUR(C168)&lt;22,"18-22","22-24"))))))</f>
        <v/>
      </c>
      <c r="AM168" s="21">
        <f>IF(B168="","",SUMIFS($X$7:X168,$AJ$7:AJ168,"&lt;&gt;No",$B$7:B168,"&lt;&gt;"))</f>
        <v/>
      </c>
      <c r="AN168" s="22">
        <f>IF(B168="","",SUMIFS($Y$7:Y168,$AJ$7:AJ168,"&lt;&gt;No",$B$7:B168,"&lt;&gt;"))</f>
        <v/>
      </c>
    </row>
    <row r="169">
      <c r="A169" s="16" t="n"/>
      <c r="B169" s="17" t="n"/>
      <c r="C169" s="18" t="n"/>
      <c r="D169" s="18" t="n"/>
      <c r="E169" s="16" t="n"/>
      <c r="F169" s="16" t="n"/>
      <c r="G169" s="16" t="n"/>
      <c r="H169" s="16" t="n"/>
      <c r="I169" s="16" t="n"/>
      <c r="J169" s="16" t="n"/>
      <c r="K169" s="16" t="n"/>
      <c r="L169" s="16" t="n"/>
      <c r="M169" s="19" t="n"/>
      <c r="N169" s="19" t="n"/>
      <c r="O169" s="19" t="n"/>
      <c r="P169" s="19" t="n"/>
      <c r="Q169" s="19" t="n"/>
      <c r="R169" s="20" t="n"/>
      <c r="S169" s="19" t="n"/>
      <c r="T169" s="20" t="n"/>
      <c r="U169" s="20" t="n"/>
      <c r="V169" s="20" t="n"/>
      <c r="W169" s="20" t="n"/>
      <c r="X169" s="21">
        <f>IF(T169="","",T169-IF(U169="",0,U169)-IF(V169="",0,V169)-IF(W169="",0,W169))</f>
        <v/>
      </c>
      <c r="Y169" s="22">
        <f>IF(OR(R169="",R169=0,X169=""),"",X169/R169)</f>
        <v/>
      </c>
      <c r="Z169" s="16" t="n"/>
      <c r="AA169" s="16" t="n"/>
      <c r="AB169" s="16" t="n"/>
      <c r="AC169" s="16" t="n"/>
      <c r="AD169" s="16" t="n"/>
      <c r="AE169" s="16" t="n"/>
      <c r="AF169" s="16" t="n"/>
      <c r="AG169" s="16" t="n"/>
      <c r="AH169" s="23" t="n"/>
      <c r="AI169" s="21">
        <f>IF(X169="","",IF(G169="MXN",X169,IF(AH169="","",X169*AH169)))</f>
        <v/>
      </c>
      <c r="AJ169" s="16" t="n"/>
      <c r="AK169" s="24">
        <f>IF(B169="","",CHOOSE(WEEKDAY(B169,2),"Lunes","Martes","Miércoles","Jueves","Viernes","Sábado","Domingo"))</f>
        <v/>
      </c>
      <c r="AL169" s="24">
        <f>IF(C169="","",IF(HOUR(C169)&lt;6,"00-06",IF(HOUR(C169)&lt;10,"06-10",IF(HOUR(C169)&lt;14,"10-14",IF(HOUR(C169)&lt;18,"14-18",IF(HOUR(C169)&lt;22,"18-22","22-24"))))))</f>
        <v/>
      </c>
      <c r="AM169" s="21">
        <f>IF(B169="","",SUMIFS($X$7:X169,$AJ$7:AJ169,"&lt;&gt;No",$B$7:B169,"&lt;&gt;"))</f>
        <v/>
      </c>
      <c r="AN169" s="22">
        <f>IF(B169="","",SUMIFS($Y$7:Y169,$AJ$7:AJ169,"&lt;&gt;No",$B$7:B169,"&lt;&gt;"))</f>
        <v/>
      </c>
    </row>
    <row r="170">
      <c r="A170" s="16" t="n"/>
      <c r="B170" s="17" t="n"/>
      <c r="C170" s="18" t="n"/>
      <c r="D170" s="18" t="n"/>
      <c r="E170" s="16" t="n"/>
      <c r="F170" s="16" t="n"/>
      <c r="G170" s="16" t="n"/>
      <c r="H170" s="16" t="n"/>
      <c r="I170" s="16" t="n"/>
      <c r="J170" s="16" t="n"/>
      <c r="K170" s="16" t="n"/>
      <c r="L170" s="16" t="n"/>
      <c r="M170" s="19" t="n"/>
      <c r="N170" s="19" t="n"/>
      <c r="O170" s="19" t="n"/>
      <c r="P170" s="19" t="n"/>
      <c r="Q170" s="19" t="n"/>
      <c r="R170" s="20" t="n"/>
      <c r="S170" s="19" t="n"/>
      <c r="T170" s="20" t="n"/>
      <c r="U170" s="20" t="n"/>
      <c r="V170" s="20" t="n"/>
      <c r="W170" s="20" t="n"/>
      <c r="X170" s="21">
        <f>IF(T170="","",T170-IF(U170="",0,U170)-IF(V170="",0,V170)-IF(W170="",0,W170))</f>
        <v/>
      </c>
      <c r="Y170" s="22">
        <f>IF(OR(R170="",R170=0,X170=""),"",X170/R170)</f>
        <v/>
      </c>
      <c r="Z170" s="16" t="n"/>
      <c r="AA170" s="16" t="n"/>
      <c r="AB170" s="16" t="n"/>
      <c r="AC170" s="16" t="n"/>
      <c r="AD170" s="16" t="n"/>
      <c r="AE170" s="16" t="n"/>
      <c r="AF170" s="16" t="n"/>
      <c r="AG170" s="16" t="n"/>
      <c r="AH170" s="23" t="n"/>
      <c r="AI170" s="21">
        <f>IF(X170="","",IF(G170="MXN",X170,IF(AH170="","",X170*AH170)))</f>
        <v/>
      </c>
      <c r="AJ170" s="16" t="n"/>
      <c r="AK170" s="24">
        <f>IF(B170="","",CHOOSE(WEEKDAY(B170,2),"Lunes","Martes","Miércoles","Jueves","Viernes","Sábado","Domingo"))</f>
        <v/>
      </c>
      <c r="AL170" s="24">
        <f>IF(C170="","",IF(HOUR(C170)&lt;6,"00-06",IF(HOUR(C170)&lt;10,"06-10",IF(HOUR(C170)&lt;14,"10-14",IF(HOUR(C170)&lt;18,"14-18",IF(HOUR(C170)&lt;22,"18-22","22-24"))))))</f>
        <v/>
      </c>
      <c r="AM170" s="21">
        <f>IF(B170="","",SUMIFS($X$7:X170,$AJ$7:AJ170,"&lt;&gt;No",$B$7:B170,"&lt;&gt;"))</f>
        <v/>
      </c>
      <c r="AN170" s="22">
        <f>IF(B170="","",SUMIFS($Y$7:Y170,$AJ$7:AJ170,"&lt;&gt;No",$B$7:B170,"&lt;&gt;"))</f>
        <v/>
      </c>
    </row>
    <row r="171">
      <c r="A171" s="16" t="n"/>
      <c r="B171" s="17" t="n"/>
      <c r="C171" s="18" t="n"/>
      <c r="D171" s="18" t="n"/>
      <c r="E171" s="16" t="n"/>
      <c r="F171" s="16" t="n"/>
      <c r="G171" s="16" t="n"/>
      <c r="H171" s="16" t="n"/>
      <c r="I171" s="16" t="n"/>
      <c r="J171" s="16" t="n"/>
      <c r="K171" s="16" t="n"/>
      <c r="L171" s="16" t="n"/>
      <c r="M171" s="19" t="n"/>
      <c r="N171" s="19" t="n"/>
      <c r="O171" s="19" t="n"/>
      <c r="P171" s="19" t="n"/>
      <c r="Q171" s="19" t="n"/>
      <c r="R171" s="20" t="n"/>
      <c r="S171" s="19" t="n"/>
      <c r="T171" s="20" t="n"/>
      <c r="U171" s="20" t="n"/>
      <c r="V171" s="20" t="n"/>
      <c r="W171" s="20" t="n"/>
      <c r="X171" s="21">
        <f>IF(T171="","",T171-IF(U171="",0,U171)-IF(V171="",0,V171)-IF(W171="",0,W171))</f>
        <v/>
      </c>
      <c r="Y171" s="22">
        <f>IF(OR(R171="",R171=0,X171=""),"",X171/R171)</f>
        <v/>
      </c>
      <c r="Z171" s="16" t="n"/>
      <c r="AA171" s="16" t="n"/>
      <c r="AB171" s="16" t="n"/>
      <c r="AC171" s="16" t="n"/>
      <c r="AD171" s="16" t="n"/>
      <c r="AE171" s="16" t="n"/>
      <c r="AF171" s="16" t="n"/>
      <c r="AG171" s="16" t="n"/>
      <c r="AH171" s="23" t="n"/>
      <c r="AI171" s="21">
        <f>IF(X171="","",IF(G171="MXN",X171,IF(AH171="","",X171*AH171)))</f>
        <v/>
      </c>
      <c r="AJ171" s="16" t="n"/>
      <c r="AK171" s="24">
        <f>IF(B171="","",CHOOSE(WEEKDAY(B171,2),"Lunes","Martes","Miércoles","Jueves","Viernes","Sábado","Domingo"))</f>
        <v/>
      </c>
      <c r="AL171" s="24">
        <f>IF(C171="","",IF(HOUR(C171)&lt;6,"00-06",IF(HOUR(C171)&lt;10,"06-10",IF(HOUR(C171)&lt;14,"10-14",IF(HOUR(C171)&lt;18,"14-18",IF(HOUR(C171)&lt;22,"18-22","22-24"))))))</f>
        <v/>
      </c>
      <c r="AM171" s="21">
        <f>IF(B171="","",SUMIFS($X$7:X171,$AJ$7:AJ171,"&lt;&gt;No",$B$7:B171,"&lt;&gt;"))</f>
        <v/>
      </c>
      <c r="AN171" s="22">
        <f>IF(B171="","",SUMIFS($Y$7:Y171,$AJ$7:AJ171,"&lt;&gt;No",$B$7:B171,"&lt;&gt;"))</f>
        <v/>
      </c>
    </row>
    <row r="172">
      <c r="A172" s="16" t="n"/>
      <c r="B172" s="17" t="n"/>
      <c r="C172" s="18" t="n"/>
      <c r="D172" s="18" t="n"/>
      <c r="E172" s="16" t="n"/>
      <c r="F172" s="16" t="n"/>
      <c r="G172" s="16" t="n"/>
      <c r="H172" s="16" t="n"/>
      <c r="I172" s="16" t="n"/>
      <c r="J172" s="16" t="n"/>
      <c r="K172" s="16" t="n"/>
      <c r="L172" s="16" t="n"/>
      <c r="M172" s="19" t="n"/>
      <c r="N172" s="19" t="n"/>
      <c r="O172" s="19" t="n"/>
      <c r="P172" s="19" t="n"/>
      <c r="Q172" s="19" t="n"/>
      <c r="R172" s="20" t="n"/>
      <c r="S172" s="19" t="n"/>
      <c r="T172" s="20" t="n"/>
      <c r="U172" s="20" t="n"/>
      <c r="V172" s="20" t="n"/>
      <c r="W172" s="20" t="n"/>
      <c r="X172" s="21">
        <f>IF(T172="","",T172-IF(U172="",0,U172)-IF(V172="",0,V172)-IF(W172="",0,W172))</f>
        <v/>
      </c>
      <c r="Y172" s="22">
        <f>IF(OR(R172="",R172=0,X172=""),"",X172/R172)</f>
        <v/>
      </c>
      <c r="Z172" s="16" t="n"/>
      <c r="AA172" s="16" t="n"/>
      <c r="AB172" s="16" t="n"/>
      <c r="AC172" s="16" t="n"/>
      <c r="AD172" s="16" t="n"/>
      <c r="AE172" s="16" t="n"/>
      <c r="AF172" s="16" t="n"/>
      <c r="AG172" s="16" t="n"/>
      <c r="AH172" s="23" t="n"/>
      <c r="AI172" s="21">
        <f>IF(X172="","",IF(G172="MXN",X172,IF(AH172="","",X172*AH172)))</f>
        <v/>
      </c>
      <c r="AJ172" s="16" t="n"/>
      <c r="AK172" s="24">
        <f>IF(B172="","",CHOOSE(WEEKDAY(B172,2),"Lunes","Martes","Miércoles","Jueves","Viernes","Sábado","Domingo"))</f>
        <v/>
      </c>
      <c r="AL172" s="24">
        <f>IF(C172="","",IF(HOUR(C172)&lt;6,"00-06",IF(HOUR(C172)&lt;10,"06-10",IF(HOUR(C172)&lt;14,"10-14",IF(HOUR(C172)&lt;18,"14-18",IF(HOUR(C172)&lt;22,"18-22","22-24"))))))</f>
        <v/>
      </c>
      <c r="AM172" s="21">
        <f>IF(B172="","",SUMIFS($X$7:X172,$AJ$7:AJ172,"&lt;&gt;No",$B$7:B172,"&lt;&gt;"))</f>
        <v/>
      </c>
      <c r="AN172" s="22">
        <f>IF(B172="","",SUMIFS($Y$7:Y172,$AJ$7:AJ172,"&lt;&gt;No",$B$7:B172,"&lt;&gt;"))</f>
        <v/>
      </c>
    </row>
    <row r="173">
      <c r="A173" s="16" t="n"/>
      <c r="B173" s="17" t="n"/>
      <c r="C173" s="18" t="n"/>
      <c r="D173" s="18" t="n"/>
      <c r="E173" s="16" t="n"/>
      <c r="F173" s="16" t="n"/>
      <c r="G173" s="16" t="n"/>
      <c r="H173" s="16" t="n"/>
      <c r="I173" s="16" t="n"/>
      <c r="J173" s="16" t="n"/>
      <c r="K173" s="16" t="n"/>
      <c r="L173" s="16" t="n"/>
      <c r="M173" s="19" t="n"/>
      <c r="N173" s="19" t="n"/>
      <c r="O173" s="19" t="n"/>
      <c r="P173" s="19" t="n"/>
      <c r="Q173" s="19" t="n"/>
      <c r="R173" s="20" t="n"/>
      <c r="S173" s="19" t="n"/>
      <c r="T173" s="20" t="n"/>
      <c r="U173" s="20" t="n"/>
      <c r="V173" s="20" t="n"/>
      <c r="W173" s="20" t="n"/>
      <c r="X173" s="21">
        <f>IF(T173="","",T173-IF(U173="",0,U173)-IF(V173="",0,V173)-IF(W173="",0,W173))</f>
        <v/>
      </c>
      <c r="Y173" s="22">
        <f>IF(OR(R173="",R173=0,X173=""),"",X173/R173)</f>
        <v/>
      </c>
      <c r="Z173" s="16" t="n"/>
      <c r="AA173" s="16" t="n"/>
      <c r="AB173" s="16" t="n"/>
      <c r="AC173" s="16" t="n"/>
      <c r="AD173" s="16" t="n"/>
      <c r="AE173" s="16" t="n"/>
      <c r="AF173" s="16" t="n"/>
      <c r="AG173" s="16" t="n"/>
      <c r="AH173" s="23" t="n"/>
      <c r="AI173" s="21">
        <f>IF(X173="","",IF(G173="MXN",X173,IF(AH173="","",X173*AH173)))</f>
        <v/>
      </c>
      <c r="AJ173" s="16" t="n"/>
      <c r="AK173" s="24">
        <f>IF(B173="","",CHOOSE(WEEKDAY(B173,2),"Lunes","Martes","Miércoles","Jueves","Viernes","Sábado","Domingo"))</f>
        <v/>
      </c>
      <c r="AL173" s="24">
        <f>IF(C173="","",IF(HOUR(C173)&lt;6,"00-06",IF(HOUR(C173)&lt;10,"06-10",IF(HOUR(C173)&lt;14,"10-14",IF(HOUR(C173)&lt;18,"14-18",IF(HOUR(C173)&lt;22,"18-22","22-24"))))))</f>
        <v/>
      </c>
      <c r="AM173" s="21">
        <f>IF(B173="","",SUMIFS($X$7:X173,$AJ$7:AJ173,"&lt;&gt;No",$B$7:B173,"&lt;&gt;"))</f>
        <v/>
      </c>
      <c r="AN173" s="22">
        <f>IF(B173="","",SUMIFS($Y$7:Y173,$AJ$7:AJ173,"&lt;&gt;No",$B$7:B173,"&lt;&gt;"))</f>
        <v/>
      </c>
    </row>
    <row r="174">
      <c r="A174" s="16" t="n"/>
      <c r="B174" s="17" t="n"/>
      <c r="C174" s="18" t="n"/>
      <c r="D174" s="18" t="n"/>
      <c r="E174" s="16" t="n"/>
      <c r="F174" s="16" t="n"/>
      <c r="G174" s="16" t="n"/>
      <c r="H174" s="16" t="n"/>
      <c r="I174" s="16" t="n"/>
      <c r="J174" s="16" t="n"/>
      <c r="K174" s="16" t="n"/>
      <c r="L174" s="16" t="n"/>
      <c r="M174" s="19" t="n"/>
      <c r="N174" s="19" t="n"/>
      <c r="O174" s="19" t="n"/>
      <c r="P174" s="19" t="n"/>
      <c r="Q174" s="19" t="n"/>
      <c r="R174" s="20" t="n"/>
      <c r="S174" s="19" t="n"/>
      <c r="T174" s="20" t="n"/>
      <c r="U174" s="20" t="n"/>
      <c r="V174" s="20" t="n"/>
      <c r="W174" s="20" t="n"/>
      <c r="X174" s="21">
        <f>IF(T174="","",T174-IF(U174="",0,U174)-IF(V174="",0,V174)-IF(W174="",0,W174))</f>
        <v/>
      </c>
      <c r="Y174" s="22">
        <f>IF(OR(R174="",R174=0,X174=""),"",X174/R174)</f>
        <v/>
      </c>
      <c r="Z174" s="16" t="n"/>
      <c r="AA174" s="16" t="n"/>
      <c r="AB174" s="16" t="n"/>
      <c r="AC174" s="16" t="n"/>
      <c r="AD174" s="16" t="n"/>
      <c r="AE174" s="16" t="n"/>
      <c r="AF174" s="16" t="n"/>
      <c r="AG174" s="16" t="n"/>
      <c r="AH174" s="23" t="n"/>
      <c r="AI174" s="21">
        <f>IF(X174="","",IF(G174="MXN",X174,IF(AH174="","",X174*AH174)))</f>
        <v/>
      </c>
      <c r="AJ174" s="16" t="n"/>
      <c r="AK174" s="24">
        <f>IF(B174="","",CHOOSE(WEEKDAY(B174,2),"Lunes","Martes","Miércoles","Jueves","Viernes","Sábado","Domingo"))</f>
        <v/>
      </c>
      <c r="AL174" s="24">
        <f>IF(C174="","",IF(HOUR(C174)&lt;6,"00-06",IF(HOUR(C174)&lt;10,"06-10",IF(HOUR(C174)&lt;14,"10-14",IF(HOUR(C174)&lt;18,"14-18",IF(HOUR(C174)&lt;22,"18-22","22-24"))))))</f>
        <v/>
      </c>
      <c r="AM174" s="21">
        <f>IF(B174="","",SUMIFS($X$7:X174,$AJ$7:AJ174,"&lt;&gt;No",$B$7:B174,"&lt;&gt;"))</f>
        <v/>
      </c>
      <c r="AN174" s="22">
        <f>IF(B174="","",SUMIFS($Y$7:Y174,$AJ$7:AJ174,"&lt;&gt;No",$B$7:B174,"&lt;&gt;"))</f>
        <v/>
      </c>
    </row>
    <row r="175">
      <c r="A175" s="16" t="n"/>
      <c r="B175" s="17" t="n"/>
      <c r="C175" s="18" t="n"/>
      <c r="D175" s="18" t="n"/>
      <c r="E175" s="16" t="n"/>
      <c r="F175" s="16" t="n"/>
      <c r="G175" s="16" t="n"/>
      <c r="H175" s="16" t="n"/>
      <c r="I175" s="16" t="n"/>
      <c r="J175" s="16" t="n"/>
      <c r="K175" s="16" t="n"/>
      <c r="L175" s="16" t="n"/>
      <c r="M175" s="19" t="n"/>
      <c r="N175" s="19" t="n"/>
      <c r="O175" s="19" t="n"/>
      <c r="P175" s="19" t="n"/>
      <c r="Q175" s="19" t="n"/>
      <c r="R175" s="20" t="n"/>
      <c r="S175" s="19" t="n"/>
      <c r="T175" s="20" t="n"/>
      <c r="U175" s="20" t="n"/>
      <c r="V175" s="20" t="n"/>
      <c r="W175" s="20" t="n"/>
      <c r="X175" s="21">
        <f>IF(T175="","",T175-IF(U175="",0,U175)-IF(V175="",0,V175)-IF(W175="",0,W175))</f>
        <v/>
      </c>
      <c r="Y175" s="22">
        <f>IF(OR(R175="",R175=0,X175=""),"",X175/R175)</f>
        <v/>
      </c>
      <c r="Z175" s="16" t="n"/>
      <c r="AA175" s="16" t="n"/>
      <c r="AB175" s="16" t="n"/>
      <c r="AC175" s="16" t="n"/>
      <c r="AD175" s="16" t="n"/>
      <c r="AE175" s="16" t="n"/>
      <c r="AF175" s="16" t="n"/>
      <c r="AG175" s="16" t="n"/>
      <c r="AH175" s="23" t="n"/>
      <c r="AI175" s="21">
        <f>IF(X175="","",IF(G175="MXN",X175,IF(AH175="","",X175*AH175)))</f>
        <v/>
      </c>
      <c r="AJ175" s="16" t="n"/>
      <c r="AK175" s="24">
        <f>IF(B175="","",CHOOSE(WEEKDAY(B175,2),"Lunes","Martes","Miércoles","Jueves","Viernes","Sábado","Domingo"))</f>
        <v/>
      </c>
      <c r="AL175" s="24">
        <f>IF(C175="","",IF(HOUR(C175)&lt;6,"00-06",IF(HOUR(C175)&lt;10,"06-10",IF(HOUR(C175)&lt;14,"10-14",IF(HOUR(C175)&lt;18,"14-18",IF(HOUR(C175)&lt;22,"18-22","22-24"))))))</f>
        <v/>
      </c>
      <c r="AM175" s="21">
        <f>IF(B175="","",SUMIFS($X$7:X175,$AJ$7:AJ175,"&lt;&gt;No",$B$7:B175,"&lt;&gt;"))</f>
        <v/>
      </c>
      <c r="AN175" s="22">
        <f>IF(B175="","",SUMIFS($Y$7:Y175,$AJ$7:AJ175,"&lt;&gt;No",$B$7:B175,"&lt;&gt;"))</f>
        <v/>
      </c>
    </row>
    <row r="176">
      <c r="A176" s="16" t="n"/>
      <c r="B176" s="17" t="n"/>
      <c r="C176" s="18" t="n"/>
      <c r="D176" s="18" t="n"/>
      <c r="E176" s="16" t="n"/>
      <c r="F176" s="16" t="n"/>
      <c r="G176" s="16" t="n"/>
      <c r="H176" s="16" t="n"/>
      <c r="I176" s="16" t="n"/>
      <c r="J176" s="16" t="n"/>
      <c r="K176" s="16" t="n"/>
      <c r="L176" s="16" t="n"/>
      <c r="M176" s="19" t="n"/>
      <c r="N176" s="19" t="n"/>
      <c r="O176" s="19" t="n"/>
      <c r="P176" s="19" t="n"/>
      <c r="Q176" s="19" t="n"/>
      <c r="R176" s="20" t="n"/>
      <c r="S176" s="19" t="n"/>
      <c r="T176" s="20" t="n"/>
      <c r="U176" s="20" t="n"/>
      <c r="V176" s="20" t="n"/>
      <c r="W176" s="20" t="n"/>
      <c r="X176" s="21">
        <f>IF(T176="","",T176-IF(U176="",0,U176)-IF(V176="",0,V176)-IF(W176="",0,W176))</f>
        <v/>
      </c>
      <c r="Y176" s="22">
        <f>IF(OR(R176="",R176=0,X176=""),"",X176/R176)</f>
        <v/>
      </c>
      <c r="Z176" s="16" t="n"/>
      <c r="AA176" s="16" t="n"/>
      <c r="AB176" s="16" t="n"/>
      <c r="AC176" s="16" t="n"/>
      <c r="AD176" s="16" t="n"/>
      <c r="AE176" s="16" t="n"/>
      <c r="AF176" s="16" t="n"/>
      <c r="AG176" s="16" t="n"/>
      <c r="AH176" s="23" t="n"/>
      <c r="AI176" s="21">
        <f>IF(X176="","",IF(G176="MXN",X176,IF(AH176="","",X176*AH176)))</f>
        <v/>
      </c>
      <c r="AJ176" s="16" t="n"/>
      <c r="AK176" s="24">
        <f>IF(B176="","",CHOOSE(WEEKDAY(B176,2),"Lunes","Martes","Miércoles","Jueves","Viernes","Sábado","Domingo"))</f>
        <v/>
      </c>
      <c r="AL176" s="24">
        <f>IF(C176="","",IF(HOUR(C176)&lt;6,"00-06",IF(HOUR(C176)&lt;10,"06-10",IF(HOUR(C176)&lt;14,"10-14",IF(HOUR(C176)&lt;18,"14-18",IF(HOUR(C176)&lt;22,"18-22","22-24"))))))</f>
        <v/>
      </c>
      <c r="AM176" s="21">
        <f>IF(B176="","",SUMIFS($X$7:X176,$AJ$7:AJ176,"&lt;&gt;No",$B$7:B176,"&lt;&gt;"))</f>
        <v/>
      </c>
      <c r="AN176" s="22">
        <f>IF(B176="","",SUMIFS($Y$7:Y176,$AJ$7:AJ176,"&lt;&gt;No",$B$7:B176,"&lt;&gt;"))</f>
        <v/>
      </c>
    </row>
    <row r="177">
      <c r="A177" s="16" t="n"/>
      <c r="B177" s="17" t="n"/>
      <c r="C177" s="18" t="n"/>
      <c r="D177" s="18" t="n"/>
      <c r="E177" s="16" t="n"/>
      <c r="F177" s="16" t="n"/>
      <c r="G177" s="16" t="n"/>
      <c r="H177" s="16" t="n"/>
      <c r="I177" s="16" t="n"/>
      <c r="J177" s="16" t="n"/>
      <c r="K177" s="16" t="n"/>
      <c r="L177" s="16" t="n"/>
      <c r="M177" s="19" t="n"/>
      <c r="N177" s="19" t="n"/>
      <c r="O177" s="19" t="n"/>
      <c r="P177" s="19" t="n"/>
      <c r="Q177" s="19" t="n"/>
      <c r="R177" s="20" t="n"/>
      <c r="S177" s="19" t="n"/>
      <c r="T177" s="20" t="n"/>
      <c r="U177" s="20" t="n"/>
      <c r="V177" s="20" t="n"/>
      <c r="W177" s="20" t="n"/>
      <c r="X177" s="21">
        <f>IF(T177="","",T177-IF(U177="",0,U177)-IF(V177="",0,V177)-IF(W177="",0,W177))</f>
        <v/>
      </c>
      <c r="Y177" s="22">
        <f>IF(OR(R177="",R177=0,X177=""),"",X177/R177)</f>
        <v/>
      </c>
      <c r="Z177" s="16" t="n"/>
      <c r="AA177" s="16" t="n"/>
      <c r="AB177" s="16" t="n"/>
      <c r="AC177" s="16" t="n"/>
      <c r="AD177" s="16" t="n"/>
      <c r="AE177" s="16" t="n"/>
      <c r="AF177" s="16" t="n"/>
      <c r="AG177" s="16" t="n"/>
      <c r="AH177" s="23" t="n"/>
      <c r="AI177" s="21">
        <f>IF(X177="","",IF(G177="MXN",X177,IF(AH177="","",X177*AH177)))</f>
        <v/>
      </c>
      <c r="AJ177" s="16" t="n"/>
      <c r="AK177" s="24">
        <f>IF(B177="","",CHOOSE(WEEKDAY(B177,2),"Lunes","Martes","Miércoles","Jueves","Viernes","Sábado","Domingo"))</f>
        <v/>
      </c>
      <c r="AL177" s="24">
        <f>IF(C177="","",IF(HOUR(C177)&lt;6,"00-06",IF(HOUR(C177)&lt;10,"06-10",IF(HOUR(C177)&lt;14,"10-14",IF(HOUR(C177)&lt;18,"14-18",IF(HOUR(C177)&lt;22,"18-22","22-24"))))))</f>
        <v/>
      </c>
      <c r="AM177" s="21">
        <f>IF(B177="","",SUMIFS($X$7:X177,$AJ$7:AJ177,"&lt;&gt;No",$B$7:B177,"&lt;&gt;"))</f>
        <v/>
      </c>
      <c r="AN177" s="22">
        <f>IF(B177="","",SUMIFS($Y$7:Y177,$AJ$7:AJ177,"&lt;&gt;No",$B$7:B177,"&lt;&gt;"))</f>
        <v/>
      </c>
    </row>
    <row r="178">
      <c r="A178" s="16" t="n"/>
      <c r="B178" s="17" t="n"/>
      <c r="C178" s="18" t="n"/>
      <c r="D178" s="18" t="n"/>
      <c r="E178" s="16" t="n"/>
      <c r="F178" s="16" t="n"/>
      <c r="G178" s="16" t="n"/>
      <c r="H178" s="16" t="n"/>
      <c r="I178" s="16" t="n"/>
      <c r="J178" s="16" t="n"/>
      <c r="K178" s="16" t="n"/>
      <c r="L178" s="16" t="n"/>
      <c r="M178" s="19" t="n"/>
      <c r="N178" s="19" t="n"/>
      <c r="O178" s="19" t="n"/>
      <c r="P178" s="19" t="n"/>
      <c r="Q178" s="19" t="n"/>
      <c r="R178" s="20" t="n"/>
      <c r="S178" s="19" t="n"/>
      <c r="T178" s="20" t="n"/>
      <c r="U178" s="20" t="n"/>
      <c r="V178" s="20" t="n"/>
      <c r="W178" s="20" t="n"/>
      <c r="X178" s="21">
        <f>IF(T178="","",T178-IF(U178="",0,U178)-IF(V178="",0,V178)-IF(W178="",0,W178))</f>
        <v/>
      </c>
      <c r="Y178" s="22">
        <f>IF(OR(R178="",R178=0,X178=""),"",X178/R178)</f>
        <v/>
      </c>
      <c r="Z178" s="16" t="n"/>
      <c r="AA178" s="16" t="n"/>
      <c r="AB178" s="16" t="n"/>
      <c r="AC178" s="16" t="n"/>
      <c r="AD178" s="16" t="n"/>
      <c r="AE178" s="16" t="n"/>
      <c r="AF178" s="16" t="n"/>
      <c r="AG178" s="16" t="n"/>
      <c r="AH178" s="23" t="n"/>
      <c r="AI178" s="21">
        <f>IF(X178="","",IF(G178="MXN",X178,IF(AH178="","",X178*AH178)))</f>
        <v/>
      </c>
      <c r="AJ178" s="16" t="n"/>
      <c r="AK178" s="24">
        <f>IF(B178="","",CHOOSE(WEEKDAY(B178,2),"Lunes","Martes","Miércoles","Jueves","Viernes","Sábado","Domingo"))</f>
        <v/>
      </c>
      <c r="AL178" s="24">
        <f>IF(C178="","",IF(HOUR(C178)&lt;6,"00-06",IF(HOUR(C178)&lt;10,"06-10",IF(HOUR(C178)&lt;14,"10-14",IF(HOUR(C178)&lt;18,"14-18",IF(HOUR(C178)&lt;22,"18-22","22-24"))))))</f>
        <v/>
      </c>
      <c r="AM178" s="21">
        <f>IF(B178="","",SUMIFS($X$7:X178,$AJ$7:AJ178,"&lt;&gt;No",$B$7:B178,"&lt;&gt;"))</f>
        <v/>
      </c>
      <c r="AN178" s="22">
        <f>IF(B178="","",SUMIFS($Y$7:Y178,$AJ$7:AJ178,"&lt;&gt;No",$B$7:B178,"&lt;&gt;"))</f>
        <v/>
      </c>
    </row>
    <row r="179">
      <c r="A179" s="16" t="n"/>
      <c r="B179" s="17" t="n"/>
      <c r="C179" s="18" t="n"/>
      <c r="D179" s="18" t="n"/>
      <c r="E179" s="16" t="n"/>
      <c r="F179" s="16" t="n"/>
      <c r="G179" s="16" t="n"/>
      <c r="H179" s="16" t="n"/>
      <c r="I179" s="16" t="n"/>
      <c r="J179" s="16" t="n"/>
      <c r="K179" s="16" t="n"/>
      <c r="L179" s="16" t="n"/>
      <c r="M179" s="19" t="n"/>
      <c r="N179" s="19" t="n"/>
      <c r="O179" s="19" t="n"/>
      <c r="P179" s="19" t="n"/>
      <c r="Q179" s="19" t="n"/>
      <c r="R179" s="20" t="n"/>
      <c r="S179" s="19" t="n"/>
      <c r="T179" s="20" t="n"/>
      <c r="U179" s="20" t="n"/>
      <c r="V179" s="20" t="n"/>
      <c r="W179" s="20" t="n"/>
      <c r="X179" s="21">
        <f>IF(T179="","",T179-IF(U179="",0,U179)-IF(V179="",0,V179)-IF(W179="",0,W179))</f>
        <v/>
      </c>
      <c r="Y179" s="22">
        <f>IF(OR(R179="",R179=0,X179=""),"",X179/R179)</f>
        <v/>
      </c>
      <c r="Z179" s="16" t="n"/>
      <c r="AA179" s="16" t="n"/>
      <c r="AB179" s="16" t="n"/>
      <c r="AC179" s="16" t="n"/>
      <c r="AD179" s="16" t="n"/>
      <c r="AE179" s="16" t="n"/>
      <c r="AF179" s="16" t="n"/>
      <c r="AG179" s="16" t="n"/>
      <c r="AH179" s="23" t="n"/>
      <c r="AI179" s="21">
        <f>IF(X179="","",IF(G179="MXN",X179,IF(AH179="","",X179*AH179)))</f>
        <v/>
      </c>
      <c r="AJ179" s="16" t="n"/>
      <c r="AK179" s="24">
        <f>IF(B179="","",CHOOSE(WEEKDAY(B179,2),"Lunes","Martes","Miércoles","Jueves","Viernes","Sábado","Domingo"))</f>
        <v/>
      </c>
      <c r="AL179" s="24">
        <f>IF(C179="","",IF(HOUR(C179)&lt;6,"00-06",IF(HOUR(C179)&lt;10,"06-10",IF(HOUR(C179)&lt;14,"10-14",IF(HOUR(C179)&lt;18,"14-18",IF(HOUR(C179)&lt;22,"18-22","22-24"))))))</f>
        <v/>
      </c>
      <c r="AM179" s="21">
        <f>IF(B179="","",SUMIFS($X$7:X179,$AJ$7:AJ179,"&lt;&gt;No",$B$7:B179,"&lt;&gt;"))</f>
        <v/>
      </c>
      <c r="AN179" s="22">
        <f>IF(B179="","",SUMIFS($Y$7:Y179,$AJ$7:AJ179,"&lt;&gt;No",$B$7:B179,"&lt;&gt;"))</f>
        <v/>
      </c>
    </row>
    <row r="180">
      <c r="A180" s="16" t="n"/>
      <c r="B180" s="17" t="n"/>
      <c r="C180" s="18" t="n"/>
      <c r="D180" s="18" t="n"/>
      <c r="E180" s="16" t="n"/>
      <c r="F180" s="16" t="n"/>
      <c r="G180" s="16" t="n"/>
      <c r="H180" s="16" t="n"/>
      <c r="I180" s="16" t="n"/>
      <c r="J180" s="16" t="n"/>
      <c r="K180" s="16" t="n"/>
      <c r="L180" s="16" t="n"/>
      <c r="M180" s="19" t="n"/>
      <c r="N180" s="19" t="n"/>
      <c r="O180" s="19" t="n"/>
      <c r="P180" s="19" t="n"/>
      <c r="Q180" s="19" t="n"/>
      <c r="R180" s="20" t="n"/>
      <c r="S180" s="19" t="n"/>
      <c r="T180" s="20" t="n"/>
      <c r="U180" s="20" t="n"/>
      <c r="V180" s="20" t="n"/>
      <c r="W180" s="20" t="n"/>
      <c r="X180" s="21">
        <f>IF(T180="","",T180-IF(U180="",0,U180)-IF(V180="",0,V180)-IF(W180="",0,W180))</f>
        <v/>
      </c>
      <c r="Y180" s="22">
        <f>IF(OR(R180="",R180=0,X180=""),"",X180/R180)</f>
        <v/>
      </c>
      <c r="Z180" s="16" t="n"/>
      <c r="AA180" s="16" t="n"/>
      <c r="AB180" s="16" t="n"/>
      <c r="AC180" s="16" t="n"/>
      <c r="AD180" s="16" t="n"/>
      <c r="AE180" s="16" t="n"/>
      <c r="AF180" s="16" t="n"/>
      <c r="AG180" s="16" t="n"/>
      <c r="AH180" s="23" t="n"/>
      <c r="AI180" s="21">
        <f>IF(X180="","",IF(G180="MXN",X180,IF(AH180="","",X180*AH180)))</f>
        <v/>
      </c>
      <c r="AJ180" s="16" t="n"/>
      <c r="AK180" s="24">
        <f>IF(B180="","",CHOOSE(WEEKDAY(B180,2),"Lunes","Martes","Miércoles","Jueves","Viernes","Sábado","Domingo"))</f>
        <v/>
      </c>
      <c r="AL180" s="24">
        <f>IF(C180="","",IF(HOUR(C180)&lt;6,"00-06",IF(HOUR(C180)&lt;10,"06-10",IF(HOUR(C180)&lt;14,"10-14",IF(HOUR(C180)&lt;18,"14-18",IF(HOUR(C180)&lt;22,"18-22","22-24"))))))</f>
        <v/>
      </c>
      <c r="AM180" s="21">
        <f>IF(B180="","",SUMIFS($X$7:X180,$AJ$7:AJ180,"&lt;&gt;No",$B$7:B180,"&lt;&gt;"))</f>
        <v/>
      </c>
      <c r="AN180" s="22">
        <f>IF(B180="","",SUMIFS($Y$7:Y180,$AJ$7:AJ180,"&lt;&gt;No",$B$7:B180,"&lt;&gt;"))</f>
        <v/>
      </c>
    </row>
    <row r="181">
      <c r="A181" s="16" t="n"/>
      <c r="B181" s="17" t="n"/>
      <c r="C181" s="18" t="n"/>
      <c r="D181" s="18" t="n"/>
      <c r="E181" s="16" t="n"/>
      <c r="F181" s="16" t="n"/>
      <c r="G181" s="16" t="n"/>
      <c r="H181" s="16" t="n"/>
      <c r="I181" s="16" t="n"/>
      <c r="J181" s="16" t="n"/>
      <c r="K181" s="16" t="n"/>
      <c r="L181" s="16" t="n"/>
      <c r="M181" s="19" t="n"/>
      <c r="N181" s="19" t="n"/>
      <c r="O181" s="19" t="n"/>
      <c r="P181" s="19" t="n"/>
      <c r="Q181" s="19" t="n"/>
      <c r="R181" s="20" t="n"/>
      <c r="S181" s="19" t="n"/>
      <c r="T181" s="20" t="n"/>
      <c r="U181" s="20" t="n"/>
      <c r="V181" s="20" t="n"/>
      <c r="W181" s="20" t="n"/>
      <c r="X181" s="21">
        <f>IF(T181="","",T181-IF(U181="",0,U181)-IF(V181="",0,V181)-IF(W181="",0,W181))</f>
        <v/>
      </c>
      <c r="Y181" s="22">
        <f>IF(OR(R181="",R181=0,X181=""),"",X181/R181)</f>
        <v/>
      </c>
      <c r="Z181" s="16" t="n"/>
      <c r="AA181" s="16" t="n"/>
      <c r="AB181" s="16" t="n"/>
      <c r="AC181" s="16" t="n"/>
      <c r="AD181" s="16" t="n"/>
      <c r="AE181" s="16" t="n"/>
      <c r="AF181" s="16" t="n"/>
      <c r="AG181" s="16" t="n"/>
      <c r="AH181" s="23" t="n"/>
      <c r="AI181" s="21">
        <f>IF(X181="","",IF(G181="MXN",X181,IF(AH181="","",X181*AH181)))</f>
        <v/>
      </c>
      <c r="AJ181" s="16" t="n"/>
      <c r="AK181" s="24">
        <f>IF(B181="","",CHOOSE(WEEKDAY(B181,2),"Lunes","Martes","Miércoles","Jueves","Viernes","Sábado","Domingo"))</f>
        <v/>
      </c>
      <c r="AL181" s="24">
        <f>IF(C181="","",IF(HOUR(C181)&lt;6,"00-06",IF(HOUR(C181)&lt;10,"06-10",IF(HOUR(C181)&lt;14,"10-14",IF(HOUR(C181)&lt;18,"14-18",IF(HOUR(C181)&lt;22,"18-22","22-24"))))))</f>
        <v/>
      </c>
      <c r="AM181" s="21">
        <f>IF(B181="","",SUMIFS($X$7:X181,$AJ$7:AJ181,"&lt;&gt;No",$B$7:B181,"&lt;&gt;"))</f>
        <v/>
      </c>
      <c r="AN181" s="22">
        <f>IF(B181="","",SUMIFS($Y$7:Y181,$AJ$7:AJ181,"&lt;&gt;No",$B$7:B181,"&lt;&gt;"))</f>
        <v/>
      </c>
    </row>
    <row r="182">
      <c r="A182" s="16" t="n"/>
      <c r="B182" s="17" t="n"/>
      <c r="C182" s="18" t="n"/>
      <c r="D182" s="18" t="n"/>
      <c r="E182" s="16" t="n"/>
      <c r="F182" s="16" t="n"/>
      <c r="G182" s="16" t="n"/>
      <c r="H182" s="16" t="n"/>
      <c r="I182" s="16" t="n"/>
      <c r="J182" s="16" t="n"/>
      <c r="K182" s="16" t="n"/>
      <c r="L182" s="16" t="n"/>
      <c r="M182" s="19" t="n"/>
      <c r="N182" s="19" t="n"/>
      <c r="O182" s="19" t="n"/>
      <c r="P182" s="19" t="n"/>
      <c r="Q182" s="19" t="n"/>
      <c r="R182" s="20" t="n"/>
      <c r="S182" s="19" t="n"/>
      <c r="T182" s="20" t="n"/>
      <c r="U182" s="20" t="n"/>
      <c r="V182" s="20" t="n"/>
      <c r="W182" s="20" t="n"/>
      <c r="X182" s="21">
        <f>IF(T182="","",T182-IF(U182="",0,U182)-IF(V182="",0,V182)-IF(W182="",0,W182))</f>
        <v/>
      </c>
      <c r="Y182" s="22">
        <f>IF(OR(R182="",R182=0,X182=""),"",X182/R182)</f>
        <v/>
      </c>
      <c r="Z182" s="16" t="n"/>
      <c r="AA182" s="16" t="n"/>
      <c r="AB182" s="16" t="n"/>
      <c r="AC182" s="16" t="n"/>
      <c r="AD182" s="16" t="n"/>
      <c r="AE182" s="16" t="n"/>
      <c r="AF182" s="16" t="n"/>
      <c r="AG182" s="16" t="n"/>
      <c r="AH182" s="23" t="n"/>
      <c r="AI182" s="21">
        <f>IF(X182="","",IF(G182="MXN",X182,IF(AH182="","",X182*AH182)))</f>
        <v/>
      </c>
      <c r="AJ182" s="16" t="n"/>
      <c r="AK182" s="24">
        <f>IF(B182="","",CHOOSE(WEEKDAY(B182,2),"Lunes","Martes","Miércoles","Jueves","Viernes","Sábado","Domingo"))</f>
        <v/>
      </c>
      <c r="AL182" s="24">
        <f>IF(C182="","",IF(HOUR(C182)&lt;6,"00-06",IF(HOUR(C182)&lt;10,"06-10",IF(HOUR(C182)&lt;14,"10-14",IF(HOUR(C182)&lt;18,"14-18",IF(HOUR(C182)&lt;22,"18-22","22-24"))))))</f>
        <v/>
      </c>
      <c r="AM182" s="21">
        <f>IF(B182="","",SUMIFS($X$7:X182,$AJ$7:AJ182,"&lt;&gt;No",$B$7:B182,"&lt;&gt;"))</f>
        <v/>
      </c>
      <c r="AN182" s="22">
        <f>IF(B182="","",SUMIFS($Y$7:Y182,$AJ$7:AJ182,"&lt;&gt;No",$B$7:B182,"&lt;&gt;"))</f>
        <v/>
      </c>
    </row>
    <row r="183">
      <c r="A183" s="16" t="n"/>
      <c r="B183" s="17" t="n"/>
      <c r="C183" s="18" t="n"/>
      <c r="D183" s="18" t="n"/>
      <c r="E183" s="16" t="n"/>
      <c r="F183" s="16" t="n"/>
      <c r="G183" s="16" t="n"/>
      <c r="H183" s="16" t="n"/>
      <c r="I183" s="16" t="n"/>
      <c r="J183" s="16" t="n"/>
      <c r="K183" s="16" t="n"/>
      <c r="L183" s="16" t="n"/>
      <c r="M183" s="19" t="n"/>
      <c r="N183" s="19" t="n"/>
      <c r="O183" s="19" t="n"/>
      <c r="P183" s="19" t="n"/>
      <c r="Q183" s="19" t="n"/>
      <c r="R183" s="20" t="n"/>
      <c r="S183" s="19" t="n"/>
      <c r="T183" s="20" t="n"/>
      <c r="U183" s="20" t="n"/>
      <c r="V183" s="20" t="n"/>
      <c r="W183" s="20" t="n"/>
      <c r="X183" s="21">
        <f>IF(T183="","",T183-IF(U183="",0,U183)-IF(V183="",0,V183)-IF(W183="",0,W183))</f>
        <v/>
      </c>
      <c r="Y183" s="22">
        <f>IF(OR(R183="",R183=0,X183=""),"",X183/R183)</f>
        <v/>
      </c>
      <c r="Z183" s="16" t="n"/>
      <c r="AA183" s="16" t="n"/>
      <c r="AB183" s="16" t="n"/>
      <c r="AC183" s="16" t="n"/>
      <c r="AD183" s="16" t="n"/>
      <c r="AE183" s="16" t="n"/>
      <c r="AF183" s="16" t="n"/>
      <c r="AG183" s="16" t="n"/>
      <c r="AH183" s="23" t="n"/>
      <c r="AI183" s="21">
        <f>IF(X183="","",IF(G183="MXN",X183,IF(AH183="","",X183*AH183)))</f>
        <v/>
      </c>
      <c r="AJ183" s="16" t="n"/>
      <c r="AK183" s="24">
        <f>IF(B183="","",CHOOSE(WEEKDAY(B183,2),"Lunes","Martes","Miércoles","Jueves","Viernes","Sábado","Domingo"))</f>
        <v/>
      </c>
      <c r="AL183" s="24">
        <f>IF(C183="","",IF(HOUR(C183)&lt;6,"00-06",IF(HOUR(C183)&lt;10,"06-10",IF(HOUR(C183)&lt;14,"10-14",IF(HOUR(C183)&lt;18,"14-18",IF(HOUR(C183)&lt;22,"18-22","22-24"))))))</f>
        <v/>
      </c>
      <c r="AM183" s="21">
        <f>IF(B183="","",SUMIFS($X$7:X183,$AJ$7:AJ183,"&lt;&gt;No",$B$7:B183,"&lt;&gt;"))</f>
        <v/>
      </c>
      <c r="AN183" s="22">
        <f>IF(B183="","",SUMIFS($Y$7:Y183,$AJ$7:AJ183,"&lt;&gt;No",$B$7:B183,"&lt;&gt;"))</f>
        <v/>
      </c>
    </row>
    <row r="184">
      <c r="A184" s="16" t="n"/>
      <c r="B184" s="17" t="n"/>
      <c r="C184" s="18" t="n"/>
      <c r="D184" s="18" t="n"/>
      <c r="E184" s="16" t="n"/>
      <c r="F184" s="16" t="n"/>
      <c r="G184" s="16" t="n"/>
      <c r="H184" s="16" t="n"/>
      <c r="I184" s="16" t="n"/>
      <c r="J184" s="16" t="n"/>
      <c r="K184" s="16" t="n"/>
      <c r="L184" s="16" t="n"/>
      <c r="M184" s="19" t="n"/>
      <c r="N184" s="19" t="n"/>
      <c r="O184" s="19" t="n"/>
      <c r="P184" s="19" t="n"/>
      <c r="Q184" s="19" t="n"/>
      <c r="R184" s="20" t="n"/>
      <c r="S184" s="19" t="n"/>
      <c r="T184" s="20" t="n"/>
      <c r="U184" s="20" t="n"/>
      <c r="V184" s="20" t="n"/>
      <c r="W184" s="20" t="n"/>
      <c r="X184" s="21">
        <f>IF(T184="","",T184-IF(U184="",0,U184)-IF(V184="",0,V184)-IF(W184="",0,W184))</f>
        <v/>
      </c>
      <c r="Y184" s="22">
        <f>IF(OR(R184="",R184=0,X184=""),"",X184/R184)</f>
        <v/>
      </c>
      <c r="Z184" s="16" t="n"/>
      <c r="AA184" s="16" t="n"/>
      <c r="AB184" s="16" t="n"/>
      <c r="AC184" s="16" t="n"/>
      <c r="AD184" s="16" t="n"/>
      <c r="AE184" s="16" t="n"/>
      <c r="AF184" s="16" t="n"/>
      <c r="AG184" s="16" t="n"/>
      <c r="AH184" s="23" t="n"/>
      <c r="AI184" s="21">
        <f>IF(X184="","",IF(G184="MXN",X184,IF(AH184="","",X184*AH184)))</f>
        <v/>
      </c>
      <c r="AJ184" s="16" t="n"/>
      <c r="AK184" s="24">
        <f>IF(B184="","",CHOOSE(WEEKDAY(B184,2),"Lunes","Martes","Miércoles","Jueves","Viernes","Sábado","Domingo"))</f>
        <v/>
      </c>
      <c r="AL184" s="24">
        <f>IF(C184="","",IF(HOUR(C184)&lt;6,"00-06",IF(HOUR(C184)&lt;10,"06-10",IF(HOUR(C184)&lt;14,"10-14",IF(HOUR(C184)&lt;18,"14-18",IF(HOUR(C184)&lt;22,"18-22","22-24"))))))</f>
        <v/>
      </c>
      <c r="AM184" s="21">
        <f>IF(B184="","",SUMIFS($X$7:X184,$AJ$7:AJ184,"&lt;&gt;No",$B$7:B184,"&lt;&gt;"))</f>
        <v/>
      </c>
      <c r="AN184" s="22">
        <f>IF(B184="","",SUMIFS($Y$7:Y184,$AJ$7:AJ184,"&lt;&gt;No",$B$7:B184,"&lt;&gt;"))</f>
        <v/>
      </c>
    </row>
    <row r="185">
      <c r="A185" s="16" t="n"/>
      <c r="B185" s="17" t="n"/>
      <c r="C185" s="18" t="n"/>
      <c r="D185" s="18" t="n"/>
      <c r="E185" s="16" t="n"/>
      <c r="F185" s="16" t="n"/>
      <c r="G185" s="16" t="n"/>
      <c r="H185" s="16" t="n"/>
      <c r="I185" s="16" t="n"/>
      <c r="J185" s="16" t="n"/>
      <c r="K185" s="16" t="n"/>
      <c r="L185" s="16" t="n"/>
      <c r="M185" s="19" t="n"/>
      <c r="N185" s="19" t="n"/>
      <c r="O185" s="19" t="n"/>
      <c r="P185" s="19" t="n"/>
      <c r="Q185" s="19" t="n"/>
      <c r="R185" s="20" t="n"/>
      <c r="S185" s="19" t="n"/>
      <c r="T185" s="20" t="n"/>
      <c r="U185" s="20" t="n"/>
      <c r="V185" s="20" t="n"/>
      <c r="W185" s="20" t="n"/>
      <c r="X185" s="21">
        <f>IF(T185="","",T185-IF(U185="",0,U185)-IF(V185="",0,V185)-IF(W185="",0,W185))</f>
        <v/>
      </c>
      <c r="Y185" s="22">
        <f>IF(OR(R185="",R185=0,X185=""),"",X185/R185)</f>
        <v/>
      </c>
      <c r="Z185" s="16" t="n"/>
      <c r="AA185" s="16" t="n"/>
      <c r="AB185" s="16" t="n"/>
      <c r="AC185" s="16" t="n"/>
      <c r="AD185" s="16" t="n"/>
      <c r="AE185" s="16" t="n"/>
      <c r="AF185" s="16" t="n"/>
      <c r="AG185" s="16" t="n"/>
      <c r="AH185" s="23" t="n"/>
      <c r="AI185" s="21">
        <f>IF(X185="","",IF(G185="MXN",X185,IF(AH185="","",X185*AH185)))</f>
        <v/>
      </c>
      <c r="AJ185" s="16" t="n"/>
      <c r="AK185" s="24">
        <f>IF(B185="","",CHOOSE(WEEKDAY(B185,2),"Lunes","Martes","Miércoles","Jueves","Viernes","Sábado","Domingo"))</f>
        <v/>
      </c>
      <c r="AL185" s="24">
        <f>IF(C185="","",IF(HOUR(C185)&lt;6,"00-06",IF(HOUR(C185)&lt;10,"06-10",IF(HOUR(C185)&lt;14,"10-14",IF(HOUR(C185)&lt;18,"14-18",IF(HOUR(C185)&lt;22,"18-22","22-24"))))))</f>
        <v/>
      </c>
      <c r="AM185" s="21">
        <f>IF(B185="","",SUMIFS($X$7:X185,$AJ$7:AJ185,"&lt;&gt;No",$B$7:B185,"&lt;&gt;"))</f>
        <v/>
      </c>
      <c r="AN185" s="22">
        <f>IF(B185="","",SUMIFS($Y$7:Y185,$AJ$7:AJ185,"&lt;&gt;No",$B$7:B185,"&lt;&gt;"))</f>
        <v/>
      </c>
    </row>
    <row r="186">
      <c r="A186" s="16" t="n"/>
      <c r="B186" s="17" t="n"/>
      <c r="C186" s="18" t="n"/>
      <c r="D186" s="18" t="n"/>
      <c r="E186" s="16" t="n"/>
      <c r="F186" s="16" t="n"/>
      <c r="G186" s="16" t="n"/>
      <c r="H186" s="16" t="n"/>
      <c r="I186" s="16" t="n"/>
      <c r="J186" s="16" t="n"/>
      <c r="K186" s="16" t="n"/>
      <c r="L186" s="16" t="n"/>
      <c r="M186" s="19" t="n"/>
      <c r="N186" s="19" t="n"/>
      <c r="O186" s="19" t="n"/>
      <c r="P186" s="19" t="n"/>
      <c r="Q186" s="19" t="n"/>
      <c r="R186" s="20" t="n"/>
      <c r="S186" s="19" t="n"/>
      <c r="T186" s="20" t="n"/>
      <c r="U186" s="20" t="n"/>
      <c r="V186" s="20" t="n"/>
      <c r="W186" s="20" t="n"/>
      <c r="X186" s="21">
        <f>IF(T186="","",T186-IF(U186="",0,U186)-IF(V186="",0,V186)-IF(W186="",0,W186))</f>
        <v/>
      </c>
      <c r="Y186" s="22">
        <f>IF(OR(R186="",R186=0,X186=""),"",X186/R186)</f>
        <v/>
      </c>
      <c r="Z186" s="16" t="n"/>
      <c r="AA186" s="16" t="n"/>
      <c r="AB186" s="16" t="n"/>
      <c r="AC186" s="16" t="n"/>
      <c r="AD186" s="16" t="n"/>
      <c r="AE186" s="16" t="n"/>
      <c r="AF186" s="16" t="n"/>
      <c r="AG186" s="16" t="n"/>
      <c r="AH186" s="23" t="n"/>
      <c r="AI186" s="21">
        <f>IF(X186="","",IF(G186="MXN",X186,IF(AH186="","",X186*AH186)))</f>
        <v/>
      </c>
      <c r="AJ186" s="16" t="n"/>
      <c r="AK186" s="24">
        <f>IF(B186="","",CHOOSE(WEEKDAY(B186,2),"Lunes","Martes","Miércoles","Jueves","Viernes","Sábado","Domingo"))</f>
        <v/>
      </c>
      <c r="AL186" s="24">
        <f>IF(C186="","",IF(HOUR(C186)&lt;6,"00-06",IF(HOUR(C186)&lt;10,"06-10",IF(HOUR(C186)&lt;14,"10-14",IF(HOUR(C186)&lt;18,"14-18",IF(HOUR(C186)&lt;22,"18-22","22-24"))))))</f>
        <v/>
      </c>
      <c r="AM186" s="21">
        <f>IF(B186="","",SUMIFS($X$7:X186,$AJ$7:AJ186,"&lt;&gt;No",$B$7:B186,"&lt;&gt;"))</f>
        <v/>
      </c>
      <c r="AN186" s="22">
        <f>IF(B186="","",SUMIFS($Y$7:Y186,$AJ$7:AJ186,"&lt;&gt;No",$B$7:B186,"&lt;&gt;"))</f>
        <v/>
      </c>
    </row>
    <row r="187">
      <c r="A187" s="16" t="n"/>
      <c r="B187" s="17" t="n"/>
      <c r="C187" s="18" t="n"/>
      <c r="D187" s="18" t="n"/>
      <c r="E187" s="16" t="n"/>
      <c r="F187" s="16" t="n"/>
      <c r="G187" s="16" t="n"/>
      <c r="H187" s="16" t="n"/>
      <c r="I187" s="16" t="n"/>
      <c r="J187" s="16" t="n"/>
      <c r="K187" s="16" t="n"/>
      <c r="L187" s="16" t="n"/>
      <c r="M187" s="19" t="n"/>
      <c r="N187" s="19" t="n"/>
      <c r="O187" s="19" t="n"/>
      <c r="P187" s="19" t="n"/>
      <c r="Q187" s="19" t="n"/>
      <c r="R187" s="20" t="n"/>
      <c r="S187" s="19" t="n"/>
      <c r="T187" s="20" t="n"/>
      <c r="U187" s="20" t="n"/>
      <c r="V187" s="20" t="n"/>
      <c r="W187" s="20" t="n"/>
      <c r="X187" s="21">
        <f>IF(T187="","",T187-IF(U187="",0,U187)-IF(V187="",0,V187)-IF(W187="",0,W187))</f>
        <v/>
      </c>
      <c r="Y187" s="22">
        <f>IF(OR(R187="",R187=0,X187=""),"",X187/R187)</f>
        <v/>
      </c>
      <c r="Z187" s="16" t="n"/>
      <c r="AA187" s="16" t="n"/>
      <c r="AB187" s="16" t="n"/>
      <c r="AC187" s="16" t="n"/>
      <c r="AD187" s="16" t="n"/>
      <c r="AE187" s="16" t="n"/>
      <c r="AF187" s="16" t="n"/>
      <c r="AG187" s="16" t="n"/>
      <c r="AH187" s="23" t="n"/>
      <c r="AI187" s="21">
        <f>IF(X187="","",IF(G187="MXN",X187,IF(AH187="","",X187*AH187)))</f>
        <v/>
      </c>
      <c r="AJ187" s="16" t="n"/>
      <c r="AK187" s="24">
        <f>IF(B187="","",CHOOSE(WEEKDAY(B187,2),"Lunes","Martes","Miércoles","Jueves","Viernes","Sábado","Domingo"))</f>
        <v/>
      </c>
      <c r="AL187" s="24">
        <f>IF(C187="","",IF(HOUR(C187)&lt;6,"00-06",IF(HOUR(C187)&lt;10,"06-10",IF(HOUR(C187)&lt;14,"10-14",IF(HOUR(C187)&lt;18,"14-18",IF(HOUR(C187)&lt;22,"18-22","22-24"))))))</f>
        <v/>
      </c>
      <c r="AM187" s="21">
        <f>IF(B187="","",SUMIFS($X$7:X187,$AJ$7:AJ187,"&lt;&gt;No",$B$7:B187,"&lt;&gt;"))</f>
        <v/>
      </c>
      <c r="AN187" s="22">
        <f>IF(B187="","",SUMIFS($Y$7:Y187,$AJ$7:AJ187,"&lt;&gt;No",$B$7:B187,"&lt;&gt;"))</f>
        <v/>
      </c>
    </row>
    <row r="188">
      <c r="A188" s="16" t="n"/>
      <c r="B188" s="17" t="n"/>
      <c r="C188" s="18" t="n"/>
      <c r="D188" s="18" t="n"/>
      <c r="E188" s="16" t="n"/>
      <c r="F188" s="16" t="n"/>
      <c r="G188" s="16" t="n"/>
      <c r="H188" s="16" t="n"/>
      <c r="I188" s="16" t="n"/>
      <c r="J188" s="16" t="n"/>
      <c r="K188" s="16" t="n"/>
      <c r="L188" s="16" t="n"/>
      <c r="M188" s="19" t="n"/>
      <c r="N188" s="19" t="n"/>
      <c r="O188" s="19" t="n"/>
      <c r="P188" s="19" t="n"/>
      <c r="Q188" s="19" t="n"/>
      <c r="R188" s="20" t="n"/>
      <c r="S188" s="19" t="n"/>
      <c r="T188" s="20" t="n"/>
      <c r="U188" s="20" t="n"/>
      <c r="V188" s="20" t="n"/>
      <c r="W188" s="20" t="n"/>
      <c r="X188" s="21">
        <f>IF(T188="","",T188-IF(U188="",0,U188)-IF(V188="",0,V188)-IF(W188="",0,W188))</f>
        <v/>
      </c>
      <c r="Y188" s="22">
        <f>IF(OR(R188="",R188=0,X188=""),"",X188/R188)</f>
        <v/>
      </c>
      <c r="Z188" s="16" t="n"/>
      <c r="AA188" s="16" t="n"/>
      <c r="AB188" s="16" t="n"/>
      <c r="AC188" s="16" t="n"/>
      <c r="AD188" s="16" t="n"/>
      <c r="AE188" s="16" t="n"/>
      <c r="AF188" s="16" t="n"/>
      <c r="AG188" s="16" t="n"/>
      <c r="AH188" s="23" t="n"/>
      <c r="AI188" s="21">
        <f>IF(X188="","",IF(G188="MXN",X188,IF(AH188="","",X188*AH188)))</f>
        <v/>
      </c>
      <c r="AJ188" s="16" t="n"/>
      <c r="AK188" s="24">
        <f>IF(B188="","",CHOOSE(WEEKDAY(B188,2),"Lunes","Martes","Miércoles","Jueves","Viernes","Sábado","Domingo"))</f>
        <v/>
      </c>
      <c r="AL188" s="24">
        <f>IF(C188="","",IF(HOUR(C188)&lt;6,"00-06",IF(HOUR(C188)&lt;10,"06-10",IF(HOUR(C188)&lt;14,"10-14",IF(HOUR(C188)&lt;18,"14-18",IF(HOUR(C188)&lt;22,"18-22","22-24"))))))</f>
        <v/>
      </c>
      <c r="AM188" s="21">
        <f>IF(B188="","",SUMIFS($X$7:X188,$AJ$7:AJ188,"&lt;&gt;No",$B$7:B188,"&lt;&gt;"))</f>
        <v/>
      </c>
      <c r="AN188" s="22">
        <f>IF(B188="","",SUMIFS($Y$7:Y188,$AJ$7:AJ188,"&lt;&gt;No",$B$7:B188,"&lt;&gt;"))</f>
        <v/>
      </c>
    </row>
    <row r="189">
      <c r="A189" s="16" t="n"/>
      <c r="B189" s="17" t="n"/>
      <c r="C189" s="18" t="n"/>
      <c r="D189" s="18" t="n"/>
      <c r="E189" s="16" t="n"/>
      <c r="F189" s="16" t="n"/>
      <c r="G189" s="16" t="n"/>
      <c r="H189" s="16" t="n"/>
      <c r="I189" s="16" t="n"/>
      <c r="J189" s="16" t="n"/>
      <c r="K189" s="16" t="n"/>
      <c r="L189" s="16" t="n"/>
      <c r="M189" s="19" t="n"/>
      <c r="N189" s="19" t="n"/>
      <c r="O189" s="19" t="n"/>
      <c r="P189" s="19" t="n"/>
      <c r="Q189" s="19" t="n"/>
      <c r="R189" s="20" t="n"/>
      <c r="S189" s="19" t="n"/>
      <c r="T189" s="20" t="n"/>
      <c r="U189" s="20" t="n"/>
      <c r="V189" s="20" t="n"/>
      <c r="W189" s="20" t="n"/>
      <c r="X189" s="21">
        <f>IF(T189="","",T189-IF(U189="",0,U189)-IF(V189="",0,V189)-IF(W189="",0,W189))</f>
        <v/>
      </c>
      <c r="Y189" s="22">
        <f>IF(OR(R189="",R189=0,X189=""),"",X189/R189)</f>
        <v/>
      </c>
      <c r="Z189" s="16" t="n"/>
      <c r="AA189" s="16" t="n"/>
      <c r="AB189" s="16" t="n"/>
      <c r="AC189" s="16" t="n"/>
      <c r="AD189" s="16" t="n"/>
      <c r="AE189" s="16" t="n"/>
      <c r="AF189" s="16" t="n"/>
      <c r="AG189" s="16" t="n"/>
      <c r="AH189" s="23" t="n"/>
      <c r="AI189" s="21">
        <f>IF(X189="","",IF(G189="MXN",X189,IF(AH189="","",X189*AH189)))</f>
        <v/>
      </c>
      <c r="AJ189" s="16" t="n"/>
      <c r="AK189" s="24">
        <f>IF(B189="","",CHOOSE(WEEKDAY(B189,2),"Lunes","Martes","Miércoles","Jueves","Viernes","Sábado","Domingo"))</f>
        <v/>
      </c>
      <c r="AL189" s="24">
        <f>IF(C189="","",IF(HOUR(C189)&lt;6,"00-06",IF(HOUR(C189)&lt;10,"06-10",IF(HOUR(C189)&lt;14,"10-14",IF(HOUR(C189)&lt;18,"14-18",IF(HOUR(C189)&lt;22,"18-22","22-24"))))))</f>
        <v/>
      </c>
      <c r="AM189" s="21">
        <f>IF(B189="","",SUMIFS($X$7:X189,$AJ$7:AJ189,"&lt;&gt;No",$B$7:B189,"&lt;&gt;"))</f>
        <v/>
      </c>
      <c r="AN189" s="22">
        <f>IF(B189="","",SUMIFS($Y$7:Y189,$AJ$7:AJ189,"&lt;&gt;No",$B$7:B189,"&lt;&gt;"))</f>
        <v/>
      </c>
    </row>
    <row r="190">
      <c r="A190" s="16" t="n"/>
      <c r="B190" s="17" t="n"/>
      <c r="C190" s="18" t="n"/>
      <c r="D190" s="18" t="n"/>
      <c r="E190" s="16" t="n"/>
      <c r="F190" s="16" t="n"/>
      <c r="G190" s="16" t="n"/>
      <c r="H190" s="16" t="n"/>
      <c r="I190" s="16" t="n"/>
      <c r="J190" s="16" t="n"/>
      <c r="K190" s="16" t="n"/>
      <c r="L190" s="16" t="n"/>
      <c r="M190" s="19" t="n"/>
      <c r="N190" s="19" t="n"/>
      <c r="O190" s="19" t="n"/>
      <c r="P190" s="19" t="n"/>
      <c r="Q190" s="19" t="n"/>
      <c r="R190" s="20" t="n"/>
      <c r="S190" s="19" t="n"/>
      <c r="T190" s="20" t="n"/>
      <c r="U190" s="20" t="n"/>
      <c r="V190" s="20" t="n"/>
      <c r="W190" s="20" t="n"/>
      <c r="X190" s="21">
        <f>IF(T190="","",T190-IF(U190="",0,U190)-IF(V190="",0,V190)-IF(W190="",0,W190))</f>
        <v/>
      </c>
      <c r="Y190" s="22">
        <f>IF(OR(R190="",R190=0,X190=""),"",X190/R190)</f>
        <v/>
      </c>
      <c r="Z190" s="16" t="n"/>
      <c r="AA190" s="16" t="n"/>
      <c r="AB190" s="16" t="n"/>
      <c r="AC190" s="16" t="n"/>
      <c r="AD190" s="16" t="n"/>
      <c r="AE190" s="16" t="n"/>
      <c r="AF190" s="16" t="n"/>
      <c r="AG190" s="16" t="n"/>
      <c r="AH190" s="23" t="n"/>
      <c r="AI190" s="21">
        <f>IF(X190="","",IF(G190="MXN",X190,IF(AH190="","",X190*AH190)))</f>
        <v/>
      </c>
      <c r="AJ190" s="16" t="n"/>
      <c r="AK190" s="24">
        <f>IF(B190="","",CHOOSE(WEEKDAY(B190,2),"Lunes","Martes","Miércoles","Jueves","Viernes","Sábado","Domingo"))</f>
        <v/>
      </c>
      <c r="AL190" s="24">
        <f>IF(C190="","",IF(HOUR(C190)&lt;6,"00-06",IF(HOUR(C190)&lt;10,"06-10",IF(HOUR(C190)&lt;14,"10-14",IF(HOUR(C190)&lt;18,"14-18",IF(HOUR(C190)&lt;22,"18-22","22-24"))))))</f>
        <v/>
      </c>
      <c r="AM190" s="21">
        <f>IF(B190="","",SUMIFS($X$7:X190,$AJ$7:AJ190,"&lt;&gt;No",$B$7:B190,"&lt;&gt;"))</f>
        <v/>
      </c>
      <c r="AN190" s="22">
        <f>IF(B190="","",SUMIFS($Y$7:Y190,$AJ$7:AJ190,"&lt;&gt;No",$B$7:B190,"&lt;&gt;"))</f>
        <v/>
      </c>
    </row>
    <row r="191">
      <c r="A191" s="16" t="n"/>
      <c r="B191" s="17" t="n"/>
      <c r="C191" s="18" t="n"/>
      <c r="D191" s="18" t="n"/>
      <c r="E191" s="16" t="n"/>
      <c r="F191" s="16" t="n"/>
      <c r="G191" s="16" t="n"/>
      <c r="H191" s="16" t="n"/>
      <c r="I191" s="16" t="n"/>
      <c r="J191" s="16" t="n"/>
      <c r="K191" s="16" t="n"/>
      <c r="L191" s="16" t="n"/>
      <c r="M191" s="19" t="n"/>
      <c r="N191" s="19" t="n"/>
      <c r="O191" s="19" t="n"/>
      <c r="P191" s="19" t="n"/>
      <c r="Q191" s="19" t="n"/>
      <c r="R191" s="20" t="n"/>
      <c r="S191" s="19" t="n"/>
      <c r="T191" s="20" t="n"/>
      <c r="U191" s="20" t="n"/>
      <c r="V191" s="20" t="n"/>
      <c r="W191" s="20" t="n"/>
      <c r="X191" s="21">
        <f>IF(T191="","",T191-IF(U191="",0,U191)-IF(V191="",0,V191)-IF(W191="",0,W191))</f>
        <v/>
      </c>
      <c r="Y191" s="22">
        <f>IF(OR(R191="",R191=0,X191=""),"",X191/R191)</f>
        <v/>
      </c>
      <c r="Z191" s="16" t="n"/>
      <c r="AA191" s="16" t="n"/>
      <c r="AB191" s="16" t="n"/>
      <c r="AC191" s="16" t="n"/>
      <c r="AD191" s="16" t="n"/>
      <c r="AE191" s="16" t="n"/>
      <c r="AF191" s="16" t="n"/>
      <c r="AG191" s="16" t="n"/>
      <c r="AH191" s="23" t="n"/>
      <c r="AI191" s="21">
        <f>IF(X191="","",IF(G191="MXN",X191,IF(AH191="","",X191*AH191)))</f>
        <v/>
      </c>
      <c r="AJ191" s="16" t="n"/>
      <c r="AK191" s="24">
        <f>IF(B191="","",CHOOSE(WEEKDAY(B191,2),"Lunes","Martes","Miércoles","Jueves","Viernes","Sábado","Domingo"))</f>
        <v/>
      </c>
      <c r="AL191" s="24">
        <f>IF(C191="","",IF(HOUR(C191)&lt;6,"00-06",IF(HOUR(C191)&lt;10,"06-10",IF(HOUR(C191)&lt;14,"10-14",IF(HOUR(C191)&lt;18,"14-18",IF(HOUR(C191)&lt;22,"18-22","22-24"))))))</f>
        <v/>
      </c>
      <c r="AM191" s="21">
        <f>IF(B191="","",SUMIFS($X$7:X191,$AJ$7:AJ191,"&lt;&gt;No",$B$7:B191,"&lt;&gt;"))</f>
        <v/>
      </c>
      <c r="AN191" s="22">
        <f>IF(B191="","",SUMIFS($Y$7:Y191,$AJ$7:AJ191,"&lt;&gt;No",$B$7:B191,"&lt;&gt;"))</f>
        <v/>
      </c>
    </row>
    <row r="192">
      <c r="A192" s="16" t="n"/>
      <c r="B192" s="17" t="n"/>
      <c r="C192" s="18" t="n"/>
      <c r="D192" s="18" t="n"/>
      <c r="E192" s="16" t="n"/>
      <c r="F192" s="16" t="n"/>
      <c r="G192" s="16" t="n"/>
      <c r="H192" s="16" t="n"/>
      <c r="I192" s="16" t="n"/>
      <c r="J192" s="16" t="n"/>
      <c r="K192" s="16" t="n"/>
      <c r="L192" s="16" t="n"/>
      <c r="M192" s="19" t="n"/>
      <c r="N192" s="19" t="n"/>
      <c r="O192" s="19" t="n"/>
      <c r="P192" s="19" t="n"/>
      <c r="Q192" s="19" t="n"/>
      <c r="R192" s="20" t="n"/>
      <c r="S192" s="19" t="n"/>
      <c r="T192" s="20" t="n"/>
      <c r="U192" s="20" t="n"/>
      <c r="V192" s="20" t="n"/>
      <c r="W192" s="20" t="n"/>
      <c r="X192" s="21">
        <f>IF(T192="","",T192-IF(U192="",0,U192)-IF(V192="",0,V192)-IF(W192="",0,W192))</f>
        <v/>
      </c>
      <c r="Y192" s="22">
        <f>IF(OR(R192="",R192=0,X192=""),"",X192/R192)</f>
        <v/>
      </c>
      <c r="Z192" s="16" t="n"/>
      <c r="AA192" s="16" t="n"/>
      <c r="AB192" s="16" t="n"/>
      <c r="AC192" s="16" t="n"/>
      <c r="AD192" s="16" t="n"/>
      <c r="AE192" s="16" t="n"/>
      <c r="AF192" s="16" t="n"/>
      <c r="AG192" s="16" t="n"/>
      <c r="AH192" s="23" t="n"/>
      <c r="AI192" s="21">
        <f>IF(X192="","",IF(G192="MXN",X192,IF(AH192="","",X192*AH192)))</f>
        <v/>
      </c>
      <c r="AJ192" s="16" t="n"/>
      <c r="AK192" s="24">
        <f>IF(B192="","",CHOOSE(WEEKDAY(B192,2),"Lunes","Martes","Miércoles","Jueves","Viernes","Sábado","Domingo"))</f>
        <v/>
      </c>
      <c r="AL192" s="24">
        <f>IF(C192="","",IF(HOUR(C192)&lt;6,"00-06",IF(HOUR(C192)&lt;10,"06-10",IF(HOUR(C192)&lt;14,"10-14",IF(HOUR(C192)&lt;18,"14-18",IF(HOUR(C192)&lt;22,"18-22","22-24"))))))</f>
        <v/>
      </c>
      <c r="AM192" s="21">
        <f>IF(B192="","",SUMIFS($X$7:X192,$AJ$7:AJ192,"&lt;&gt;No",$B$7:B192,"&lt;&gt;"))</f>
        <v/>
      </c>
      <c r="AN192" s="22">
        <f>IF(B192="","",SUMIFS($Y$7:Y192,$AJ$7:AJ192,"&lt;&gt;No",$B$7:B192,"&lt;&gt;"))</f>
        <v/>
      </c>
    </row>
    <row r="193">
      <c r="A193" s="16" t="n"/>
      <c r="B193" s="17" t="n"/>
      <c r="C193" s="18" t="n"/>
      <c r="D193" s="18" t="n"/>
      <c r="E193" s="16" t="n"/>
      <c r="F193" s="16" t="n"/>
      <c r="G193" s="16" t="n"/>
      <c r="H193" s="16" t="n"/>
      <c r="I193" s="16" t="n"/>
      <c r="J193" s="16" t="n"/>
      <c r="K193" s="16" t="n"/>
      <c r="L193" s="16" t="n"/>
      <c r="M193" s="19" t="n"/>
      <c r="N193" s="19" t="n"/>
      <c r="O193" s="19" t="n"/>
      <c r="P193" s="19" t="n"/>
      <c r="Q193" s="19" t="n"/>
      <c r="R193" s="20" t="n"/>
      <c r="S193" s="19" t="n"/>
      <c r="T193" s="20" t="n"/>
      <c r="U193" s="20" t="n"/>
      <c r="V193" s="20" t="n"/>
      <c r="W193" s="20" t="n"/>
      <c r="X193" s="21">
        <f>IF(T193="","",T193-IF(U193="",0,U193)-IF(V193="",0,V193)-IF(W193="",0,W193))</f>
        <v/>
      </c>
      <c r="Y193" s="22">
        <f>IF(OR(R193="",R193=0,X193=""),"",X193/R193)</f>
        <v/>
      </c>
      <c r="Z193" s="16" t="n"/>
      <c r="AA193" s="16" t="n"/>
      <c r="AB193" s="16" t="n"/>
      <c r="AC193" s="16" t="n"/>
      <c r="AD193" s="16" t="n"/>
      <c r="AE193" s="16" t="n"/>
      <c r="AF193" s="16" t="n"/>
      <c r="AG193" s="16" t="n"/>
      <c r="AH193" s="23" t="n"/>
      <c r="AI193" s="21">
        <f>IF(X193="","",IF(G193="MXN",X193,IF(AH193="","",X193*AH193)))</f>
        <v/>
      </c>
      <c r="AJ193" s="16" t="n"/>
      <c r="AK193" s="24">
        <f>IF(B193="","",CHOOSE(WEEKDAY(B193,2),"Lunes","Martes","Miércoles","Jueves","Viernes","Sábado","Domingo"))</f>
        <v/>
      </c>
      <c r="AL193" s="24">
        <f>IF(C193="","",IF(HOUR(C193)&lt;6,"00-06",IF(HOUR(C193)&lt;10,"06-10",IF(HOUR(C193)&lt;14,"10-14",IF(HOUR(C193)&lt;18,"14-18",IF(HOUR(C193)&lt;22,"18-22","22-24"))))))</f>
        <v/>
      </c>
      <c r="AM193" s="21">
        <f>IF(B193="","",SUMIFS($X$7:X193,$AJ$7:AJ193,"&lt;&gt;No",$B$7:B193,"&lt;&gt;"))</f>
        <v/>
      </c>
      <c r="AN193" s="22">
        <f>IF(B193="","",SUMIFS($Y$7:Y193,$AJ$7:AJ193,"&lt;&gt;No",$B$7:B193,"&lt;&gt;"))</f>
        <v/>
      </c>
    </row>
    <row r="194">
      <c r="A194" s="16" t="n"/>
      <c r="B194" s="17" t="n"/>
      <c r="C194" s="18" t="n"/>
      <c r="D194" s="18" t="n"/>
      <c r="E194" s="16" t="n"/>
      <c r="F194" s="16" t="n"/>
      <c r="G194" s="16" t="n"/>
      <c r="H194" s="16" t="n"/>
      <c r="I194" s="16" t="n"/>
      <c r="J194" s="16" t="n"/>
      <c r="K194" s="16" t="n"/>
      <c r="L194" s="16" t="n"/>
      <c r="M194" s="19" t="n"/>
      <c r="N194" s="19" t="n"/>
      <c r="O194" s="19" t="n"/>
      <c r="P194" s="19" t="n"/>
      <c r="Q194" s="19" t="n"/>
      <c r="R194" s="20" t="n"/>
      <c r="S194" s="19" t="n"/>
      <c r="T194" s="20" t="n"/>
      <c r="U194" s="20" t="n"/>
      <c r="V194" s="20" t="n"/>
      <c r="W194" s="20" t="n"/>
      <c r="X194" s="21">
        <f>IF(T194="","",T194-IF(U194="",0,U194)-IF(V194="",0,V194)-IF(W194="",0,W194))</f>
        <v/>
      </c>
      <c r="Y194" s="22">
        <f>IF(OR(R194="",R194=0,X194=""),"",X194/R194)</f>
        <v/>
      </c>
      <c r="Z194" s="16" t="n"/>
      <c r="AA194" s="16" t="n"/>
      <c r="AB194" s="16" t="n"/>
      <c r="AC194" s="16" t="n"/>
      <c r="AD194" s="16" t="n"/>
      <c r="AE194" s="16" t="n"/>
      <c r="AF194" s="16" t="n"/>
      <c r="AG194" s="16" t="n"/>
      <c r="AH194" s="23" t="n"/>
      <c r="AI194" s="21">
        <f>IF(X194="","",IF(G194="MXN",X194,IF(AH194="","",X194*AH194)))</f>
        <v/>
      </c>
      <c r="AJ194" s="16" t="n"/>
      <c r="AK194" s="24">
        <f>IF(B194="","",CHOOSE(WEEKDAY(B194,2),"Lunes","Martes","Miércoles","Jueves","Viernes","Sábado","Domingo"))</f>
        <v/>
      </c>
      <c r="AL194" s="24">
        <f>IF(C194="","",IF(HOUR(C194)&lt;6,"00-06",IF(HOUR(C194)&lt;10,"06-10",IF(HOUR(C194)&lt;14,"10-14",IF(HOUR(C194)&lt;18,"14-18",IF(HOUR(C194)&lt;22,"18-22","22-24"))))))</f>
        <v/>
      </c>
      <c r="AM194" s="21">
        <f>IF(B194="","",SUMIFS($X$7:X194,$AJ$7:AJ194,"&lt;&gt;No",$B$7:B194,"&lt;&gt;"))</f>
        <v/>
      </c>
      <c r="AN194" s="22">
        <f>IF(B194="","",SUMIFS($Y$7:Y194,$AJ$7:AJ194,"&lt;&gt;No",$B$7:B194,"&lt;&gt;"))</f>
        <v/>
      </c>
    </row>
    <row r="195">
      <c r="A195" s="16" t="n"/>
      <c r="B195" s="17" t="n"/>
      <c r="C195" s="18" t="n"/>
      <c r="D195" s="18" t="n"/>
      <c r="E195" s="16" t="n"/>
      <c r="F195" s="16" t="n"/>
      <c r="G195" s="16" t="n"/>
      <c r="H195" s="16" t="n"/>
      <c r="I195" s="16" t="n"/>
      <c r="J195" s="16" t="n"/>
      <c r="K195" s="16" t="n"/>
      <c r="L195" s="16" t="n"/>
      <c r="M195" s="19" t="n"/>
      <c r="N195" s="19" t="n"/>
      <c r="O195" s="19" t="n"/>
      <c r="P195" s="19" t="n"/>
      <c r="Q195" s="19" t="n"/>
      <c r="R195" s="20" t="n"/>
      <c r="S195" s="19" t="n"/>
      <c r="T195" s="20" t="n"/>
      <c r="U195" s="20" t="n"/>
      <c r="V195" s="20" t="n"/>
      <c r="W195" s="20" t="n"/>
      <c r="X195" s="21">
        <f>IF(T195="","",T195-IF(U195="",0,U195)-IF(V195="",0,V195)-IF(W195="",0,W195))</f>
        <v/>
      </c>
      <c r="Y195" s="22">
        <f>IF(OR(R195="",R195=0,X195=""),"",X195/R195)</f>
        <v/>
      </c>
      <c r="Z195" s="16" t="n"/>
      <c r="AA195" s="16" t="n"/>
      <c r="AB195" s="16" t="n"/>
      <c r="AC195" s="16" t="n"/>
      <c r="AD195" s="16" t="n"/>
      <c r="AE195" s="16" t="n"/>
      <c r="AF195" s="16" t="n"/>
      <c r="AG195" s="16" t="n"/>
      <c r="AH195" s="23" t="n"/>
      <c r="AI195" s="21">
        <f>IF(X195="","",IF(G195="MXN",X195,IF(AH195="","",X195*AH195)))</f>
        <v/>
      </c>
      <c r="AJ195" s="16" t="n"/>
      <c r="AK195" s="24">
        <f>IF(B195="","",CHOOSE(WEEKDAY(B195,2),"Lunes","Martes","Miércoles","Jueves","Viernes","Sábado","Domingo"))</f>
        <v/>
      </c>
      <c r="AL195" s="24">
        <f>IF(C195="","",IF(HOUR(C195)&lt;6,"00-06",IF(HOUR(C195)&lt;10,"06-10",IF(HOUR(C195)&lt;14,"10-14",IF(HOUR(C195)&lt;18,"14-18",IF(HOUR(C195)&lt;22,"18-22","22-24"))))))</f>
        <v/>
      </c>
      <c r="AM195" s="21">
        <f>IF(B195="","",SUMIFS($X$7:X195,$AJ$7:AJ195,"&lt;&gt;No",$B$7:B195,"&lt;&gt;"))</f>
        <v/>
      </c>
      <c r="AN195" s="22">
        <f>IF(B195="","",SUMIFS($Y$7:Y195,$AJ$7:AJ195,"&lt;&gt;No",$B$7:B195,"&lt;&gt;"))</f>
        <v/>
      </c>
    </row>
    <row r="196">
      <c r="A196" s="16" t="n"/>
      <c r="B196" s="17" t="n"/>
      <c r="C196" s="18" t="n"/>
      <c r="D196" s="18" t="n"/>
      <c r="E196" s="16" t="n"/>
      <c r="F196" s="16" t="n"/>
      <c r="G196" s="16" t="n"/>
      <c r="H196" s="16" t="n"/>
      <c r="I196" s="16" t="n"/>
      <c r="J196" s="16" t="n"/>
      <c r="K196" s="16" t="n"/>
      <c r="L196" s="16" t="n"/>
      <c r="M196" s="19" t="n"/>
      <c r="N196" s="19" t="n"/>
      <c r="O196" s="19" t="n"/>
      <c r="P196" s="19" t="n"/>
      <c r="Q196" s="19" t="n"/>
      <c r="R196" s="20" t="n"/>
      <c r="S196" s="19" t="n"/>
      <c r="T196" s="20" t="n"/>
      <c r="U196" s="20" t="n"/>
      <c r="V196" s="20" t="n"/>
      <c r="W196" s="20" t="n"/>
      <c r="X196" s="21">
        <f>IF(T196="","",T196-IF(U196="",0,U196)-IF(V196="",0,V196)-IF(W196="",0,W196))</f>
        <v/>
      </c>
      <c r="Y196" s="22">
        <f>IF(OR(R196="",R196=0,X196=""),"",X196/R196)</f>
        <v/>
      </c>
      <c r="Z196" s="16" t="n"/>
      <c r="AA196" s="16" t="n"/>
      <c r="AB196" s="16" t="n"/>
      <c r="AC196" s="16" t="n"/>
      <c r="AD196" s="16" t="n"/>
      <c r="AE196" s="16" t="n"/>
      <c r="AF196" s="16" t="n"/>
      <c r="AG196" s="16" t="n"/>
      <c r="AH196" s="23" t="n"/>
      <c r="AI196" s="21">
        <f>IF(X196="","",IF(G196="MXN",X196,IF(AH196="","",X196*AH196)))</f>
        <v/>
      </c>
      <c r="AJ196" s="16" t="n"/>
      <c r="AK196" s="24">
        <f>IF(B196="","",CHOOSE(WEEKDAY(B196,2),"Lunes","Martes","Miércoles","Jueves","Viernes","Sábado","Domingo"))</f>
        <v/>
      </c>
      <c r="AL196" s="24">
        <f>IF(C196="","",IF(HOUR(C196)&lt;6,"00-06",IF(HOUR(C196)&lt;10,"06-10",IF(HOUR(C196)&lt;14,"10-14",IF(HOUR(C196)&lt;18,"14-18",IF(HOUR(C196)&lt;22,"18-22","22-24"))))))</f>
        <v/>
      </c>
      <c r="AM196" s="21">
        <f>IF(B196="","",SUMIFS($X$7:X196,$AJ$7:AJ196,"&lt;&gt;No",$B$7:B196,"&lt;&gt;"))</f>
        <v/>
      </c>
      <c r="AN196" s="22">
        <f>IF(B196="","",SUMIFS($Y$7:Y196,$AJ$7:AJ196,"&lt;&gt;No",$B$7:B196,"&lt;&gt;"))</f>
        <v/>
      </c>
    </row>
    <row r="197">
      <c r="A197" s="16" t="n"/>
      <c r="B197" s="17" t="n"/>
      <c r="C197" s="18" t="n"/>
      <c r="D197" s="18" t="n"/>
      <c r="E197" s="16" t="n"/>
      <c r="F197" s="16" t="n"/>
      <c r="G197" s="16" t="n"/>
      <c r="H197" s="16" t="n"/>
      <c r="I197" s="16" t="n"/>
      <c r="J197" s="16" t="n"/>
      <c r="K197" s="16" t="n"/>
      <c r="L197" s="16" t="n"/>
      <c r="M197" s="19" t="n"/>
      <c r="N197" s="19" t="n"/>
      <c r="O197" s="19" t="n"/>
      <c r="P197" s="19" t="n"/>
      <c r="Q197" s="19" t="n"/>
      <c r="R197" s="20" t="n"/>
      <c r="S197" s="19" t="n"/>
      <c r="T197" s="20" t="n"/>
      <c r="U197" s="20" t="n"/>
      <c r="V197" s="20" t="n"/>
      <c r="W197" s="20" t="n"/>
      <c r="X197" s="21">
        <f>IF(T197="","",T197-IF(U197="",0,U197)-IF(V197="",0,V197)-IF(W197="",0,W197))</f>
        <v/>
      </c>
      <c r="Y197" s="22">
        <f>IF(OR(R197="",R197=0,X197=""),"",X197/R197)</f>
        <v/>
      </c>
      <c r="Z197" s="16" t="n"/>
      <c r="AA197" s="16" t="n"/>
      <c r="AB197" s="16" t="n"/>
      <c r="AC197" s="16" t="n"/>
      <c r="AD197" s="16" t="n"/>
      <c r="AE197" s="16" t="n"/>
      <c r="AF197" s="16" t="n"/>
      <c r="AG197" s="16" t="n"/>
      <c r="AH197" s="23" t="n"/>
      <c r="AI197" s="21">
        <f>IF(X197="","",IF(G197="MXN",X197,IF(AH197="","",X197*AH197)))</f>
        <v/>
      </c>
      <c r="AJ197" s="16" t="n"/>
      <c r="AK197" s="24">
        <f>IF(B197="","",CHOOSE(WEEKDAY(B197,2),"Lunes","Martes","Miércoles","Jueves","Viernes","Sábado","Domingo"))</f>
        <v/>
      </c>
      <c r="AL197" s="24">
        <f>IF(C197="","",IF(HOUR(C197)&lt;6,"00-06",IF(HOUR(C197)&lt;10,"06-10",IF(HOUR(C197)&lt;14,"10-14",IF(HOUR(C197)&lt;18,"14-18",IF(HOUR(C197)&lt;22,"18-22","22-24"))))))</f>
        <v/>
      </c>
      <c r="AM197" s="21">
        <f>IF(B197="","",SUMIFS($X$7:X197,$AJ$7:AJ197,"&lt;&gt;No",$B$7:B197,"&lt;&gt;"))</f>
        <v/>
      </c>
      <c r="AN197" s="22">
        <f>IF(B197="","",SUMIFS($Y$7:Y197,$AJ$7:AJ197,"&lt;&gt;No",$B$7:B197,"&lt;&gt;"))</f>
        <v/>
      </c>
    </row>
    <row r="198">
      <c r="A198" s="16" t="n"/>
      <c r="B198" s="17" t="n"/>
      <c r="C198" s="18" t="n"/>
      <c r="D198" s="18" t="n"/>
      <c r="E198" s="16" t="n"/>
      <c r="F198" s="16" t="n"/>
      <c r="G198" s="16" t="n"/>
      <c r="H198" s="16" t="n"/>
      <c r="I198" s="16" t="n"/>
      <c r="J198" s="16" t="n"/>
      <c r="K198" s="16" t="n"/>
      <c r="L198" s="16" t="n"/>
      <c r="M198" s="19" t="n"/>
      <c r="N198" s="19" t="n"/>
      <c r="O198" s="19" t="n"/>
      <c r="P198" s="19" t="n"/>
      <c r="Q198" s="19" t="n"/>
      <c r="R198" s="20" t="n"/>
      <c r="S198" s="19" t="n"/>
      <c r="T198" s="20" t="n"/>
      <c r="U198" s="20" t="n"/>
      <c r="V198" s="20" t="n"/>
      <c r="W198" s="20" t="n"/>
      <c r="X198" s="21">
        <f>IF(T198="","",T198-IF(U198="",0,U198)-IF(V198="",0,V198)-IF(W198="",0,W198))</f>
        <v/>
      </c>
      <c r="Y198" s="22">
        <f>IF(OR(R198="",R198=0,X198=""),"",X198/R198)</f>
        <v/>
      </c>
      <c r="Z198" s="16" t="n"/>
      <c r="AA198" s="16" t="n"/>
      <c r="AB198" s="16" t="n"/>
      <c r="AC198" s="16" t="n"/>
      <c r="AD198" s="16" t="n"/>
      <c r="AE198" s="16" t="n"/>
      <c r="AF198" s="16" t="n"/>
      <c r="AG198" s="16" t="n"/>
      <c r="AH198" s="23" t="n"/>
      <c r="AI198" s="21">
        <f>IF(X198="","",IF(G198="MXN",X198,IF(AH198="","",X198*AH198)))</f>
        <v/>
      </c>
      <c r="AJ198" s="16" t="n"/>
      <c r="AK198" s="24">
        <f>IF(B198="","",CHOOSE(WEEKDAY(B198,2),"Lunes","Martes","Miércoles","Jueves","Viernes","Sábado","Domingo"))</f>
        <v/>
      </c>
      <c r="AL198" s="24">
        <f>IF(C198="","",IF(HOUR(C198)&lt;6,"00-06",IF(HOUR(C198)&lt;10,"06-10",IF(HOUR(C198)&lt;14,"10-14",IF(HOUR(C198)&lt;18,"14-18",IF(HOUR(C198)&lt;22,"18-22","22-24"))))))</f>
        <v/>
      </c>
      <c r="AM198" s="21">
        <f>IF(B198="","",SUMIFS($X$7:X198,$AJ$7:AJ198,"&lt;&gt;No",$B$7:B198,"&lt;&gt;"))</f>
        <v/>
      </c>
      <c r="AN198" s="22">
        <f>IF(B198="","",SUMIFS($Y$7:Y198,$AJ$7:AJ198,"&lt;&gt;No",$B$7:B198,"&lt;&gt;"))</f>
        <v/>
      </c>
    </row>
    <row r="199">
      <c r="A199" s="16" t="n"/>
      <c r="B199" s="17" t="n"/>
      <c r="C199" s="18" t="n"/>
      <c r="D199" s="18" t="n"/>
      <c r="E199" s="16" t="n"/>
      <c r="F199" s="16" t="n"/>
      <c r="G199" s="16" t="n"/>
      <c r="H199" s="16" t="n"/>
      <c r="I199" s="16" t="n"/>
      <c r="J199" s="16" t="n"/>
      <c r="K199" s="16" t="n"/>
      <c r="L199" s="16" t="n"/>
      <c r="M199" s="19" t="n"/>
      <c r="N199" s="19" t="n"/>
      <c r="O199" s="19" t="n"/>
      <c r="P199" s="19" t="n"/>
      <c r="Q199" s="19" t="n"/>
      <c r="R199" s="20" t="n"/>
      <c r="S199" s="19" t="n"/>
      <c r="T199" s="20" t="n"/>
      <c r="U199" s="20" t="n"/>
      <c r="V199" s="20" t="n"/>
      <c r="W199" s="20" t="n"/>
      <c r="X199" s="21">
        <f>IF(T199="","",T199-IF(U199="",0,U199)-IF(V199="",0,V199)-IF(W199="",0,W199))</f>
        <v/>
      </c>
      <c r="Y199" s="22">
        <f>IF(OR(R199="",R199=0,X199=""),"",X199/R199)</f>
        <v/>
      </c>
      <c r="Z199" s="16" t="n"/>
      <c r="AA199" s="16" t="n"/>
      <c r="AB199" s="16" t="n"/>
      <c r="AC199" s="16" t="n"/>
      <c r="AD199" s="16" t="n"/>
      <c r="AE199" s="16" t="n"/>
      <c r="AF199" s="16" t="n"/>
      <c r="AG199" s="16" t="n"/>
      <c r="AH199" s="23" t="n"/>
      <c r="AI199" s="21">
        <f>IF(X199="","",IF(G199="MXN",X199,IF(AH199="","",X199*AH199)))</f>
        <v/>
      </c>
      <c r="AJ199" s="16" t="n"/>
      <c r="AK199" s="24">
        <f>IF(B199="","",CHOOSE(WEEKDAY(B199,2),"Lunes","Martes","Miércoles","Jueves","Viernes","Sábado","Domingo"))</f>
        <v/>
      </c>
      <c r="AL199" s="24">
        <f>IF(C199="","",IF(HOUR(C199)&lt;6,"00-06",IF(HOUR(C199)&lt;10,"06-10",IF(HOUR(C199)&lt;14,"10-14",IF(HOUR(C199)&lt;18,"14-18",IF(HOUR(C199)&lt;22,"18-22","22-24"))))))</f>
        <v/>
      </c>
      <c r="AM199" s="21">
        <f>IF(B199="","",SUMIFS($X$7:X199,$AJ$7:AJ199,"&lt;&gt;No",$B$7:B199,"&lt;&gt;"))</f>
        <v/>
      </c>
      <c r="AN199" s="22">
        <f>IF(B199="","",SUMIFS($Y$7:Y199,$AJ$7:AJ199,"&lt;&gt;No",$B$7:B199,"&lt;&gt;"))</f>
        <v/>
      </c>
    </row>
    <row r="200">
      <c r="A200" s="16" t="n"/>
      <c r="B200" s="17" t="n"/>
      <c r="C200" s="18" t="n"/>
      <c r="D200" s="18" t="n"/>
      <c r="E200" s="16" t="n"/>
      <c r="F200" s="16" t="n"/>
      <c r="G200" s="16" t="n"/>
      <c r="H200" s="16" t="n"/>
      <c r="I200" s="16" t="n"/>
      <c r="J200" s="16" t="n"/>
      <c r="K200" s="16" t="n"/>
      <c r="L200" s="16" t="n"/>
      <c r="M200" s="19" t="n"/>
      <c r="N200" s="19" t="n"/>
      <c r="O200" s="19" t="n"/>
      <c r="P200" s="19" t="n"/>
      <c r="Q200" s="19" t="n"/>
      <c r="R200" s="20" t="n"/>
      <c r="S200" s="19" t="n"/>
      <c r="T200" s="20" t="n"/>
      <c r="U200" s="20" t="n"/>
      <c r="V200" s="20" t="n"/>
      <c r="W200" s="20" t="n"/>
      <c r="X200" s="21">
        <f>IF(T200="","",T200-IF(U200="",0,U200)-IF(V200="",0,V200)-IF(W200="",0,W200))</f>
        <v/>
      </c>
      <c r="Y200" s="22">
        <f>IF(OR(R200="",R200=0,X200=""),"",X200/R200)</f>
        <v/>
      </c>
      <c r="Z200" s="16" t="n"/>
      <c r="AA200" s="16" t="n"/>
      <c r="AB200" s="16" t="n"/>
      <c r="AC200" s="16" t="n"/>
      <c r="AD200" s="16" t="n"/>
      <c r="AE200" s="16" t="n"/>
      <c r="AF200" s="16" t="n"/>
      <c r="AG200" s="16" t="n"/>
      <c r="AH200" s="23" t="n"/>
      <c r="AI200" s="21">
        <f>IF(X200="","",IF(G200="MXN",X200,IF(AH200="","",X200*AH200)))</f>
        <v/>
      </c>
      <c r="AJ200" s="16" t="n"/>
      <c r="AK200" s="24">
        <f>IF(B200="","",CHOOSE(WEEKDAY(B200,2),"Lunes","Martes","Miércoles","Jueves","Viernes","Sábado","Domingo"))</f>
        <v/>
      </c>
      <c r="AL200" s="24">
        <f>IF(C200="","",IF(HOUR(C200)&lt;6,"00-06",IF(HOUR(C200)&lt;10,"06-10",IF(HOUR(C200)&lt;14,"10-14",IF(HOUR(C200)&lt;18,"14-18",IF(HOUR(C200)&lt;22,"18-22","22-24"))))))</f>
        <v/>
      </c>
      <c r="AM200" s="21">
        <f>IF(B200="","",SUMIFS($X$7:X200,$AJ$7:AJ200,"&lt;&gt;No",$B$7:B200,"&lt;&gt;"))</f>
        <v/>
      </c>
      <c r="AN200" s="22">
        <f>IF(B200="","",SUMIFS($Y$7:Y200,$AJ$7:AJ200,"&lt;&gt;No",$B$7:B200,"&lt;&gt;"))</f>
        <v/>
      </c>
    </row>
    <row r="201">
      <c r="A201" s="16" t="n"/>
      <c r="B201" s="17" t="n"/>
      <c r="C201" s="18" t="n"/>
      <c r="D201" s="18" t="n"/>
      <c r="E201" s="16" t="n"/>
      <c r="F201" s="16" t="n"/>
      <c r="G201" s="16" t="n"/>
      <c r="H201" s="16" t="n"/>
      <c r="I201" s="16" t="n"/>
      <c r="J201" s="16" t="n"/>
      <c r="K201" s="16" t="n"/>
      <c r="L201" s="16" t="n"/>
      <c r="M201" s="19" t="n"/>
      <c r="N201" s="19" t="n"/>
      <c r="O201" s="19" t="n"/>
      <c r="P201" s="19" t="n"/>
      <c r="Q201" s="19" t="n"/>
      <c r="R201" s="20" t="n"/>
      <c r="S201" s="19" t="n"/>
      <c r="T201" s="20" t="n"/>
      <c r="U201" s="20" t="n"/>
      <c r="V201" s="20" t="n"/>
      <c r="W201" s="20" t="n"/>
      <c r="X201" s="21">
        <f>IF(T201="","",T201-IF(U201="",0,U201)-IF(V201="",0,V201)-IF(W201="",0,W201))</f>
        <v/>
      </c>
      <c r="Y201" s="22">
        <f>IF(OR(R201="",R201=0,X201=""),"",X201/R201)</f>
        <v/>
      </c>
      <c r="Z201" s="16" t="n"/>
      <c r="AA201" s="16" t="n"/>
      <c r="AB201" s="16" t="n"/>
      <c r="AC201" s="16" t="n"/>
      <c r="AD201" s="16" t="n"/>
      <c r="AE201" s="16" t="n"/>
      <c r="AF201" s="16" t="n"/>
      <c r="AG201" s="16" t="n"/>
      <c r="AH201" s="23" t="n"/>
      <c r="AI201" s="21">
        <f>IF(X201="","",IF(G201="MXN",X201,IF(AH201="","",X201*AH201)))</f>
        <v/>
      </c>
      <c r="AJ201" s="16" t="n"/>
      <c r="AK201" s="24">
        <f>IF(B201="","",CHOOSE(WEEKDAY(B201,2),"Lunes","Martes","Miércoles","Jueves","Viernes","Sábado","Domingo"))</f>
        <v/>
      </c>
      <c r="AL201" s="24">
        <f>IF(C201="","",IF(HOUR(C201)&lt;6,"00-06",IF(HOUR(C201)&lt;10,"06-10",IF(HOUR(C201)&lt;14,"10-14",IF(HOUR(C201)&lt;18,"14-18",IF(HOUR(C201)&lt;22,"18-22","22-24"))))))</f>
        <v/>
      </c>
      <c r="AM201" s="21">
        <f>IF(B201="","",SUMIFS($X$7:X201,$AJ$7:AJ201,"&lt;&gt;No",$B$7:B201,"&lt;&gt;"))</f>
        <v/>
      </c>
      <c r="AN201" s="22">
        <f>IF(B201="","",SUMIFS($Y$7:Y201,$AJ$7:AJ201,"&lt;&gt;No",$B$7:B201,"&lt;&gt;"))</f>
        <v/>
      </c>
    </row>
    <row r="202">
      <c r="A202" s="16" t="n"/>
      <c r="B202" s="17" t="n"/>
      <c r="C202" s="18" t="n"/>
      <c r="D202" s="18" t="n"/>
      <c r="E202" s="16" t="n"/>
      <c r="F202" s="16" t="n"/>
      <c r="G202" s="16" t="n"/>
      <c r="H202" s="16" t="n"/>
      <c r="I202" s="16" t="n"/>
      <c r="J202" s="16" t="n"/>
      <c r="K202" s="16" t="n"/>
      <c r="L202" s="16" t="n"/>
      <c r="M202" s="19" t="n"/>
      <c r="N202" s="19" t="n"/>
      <c r="O202" s="19" t="n"/>
      <c r="P202" s="19" t="n"/>
      <c r="Q202" s="19" t="n"/>
      <c r="R202" s="20" t="n"/>
      <c r="S202" s="19" t="n"/>
      <c r="T202" s="20" t="n"/>
      <c r="U202" s="20" t="n"/>
      <c r="V202" s="20" t="n"/>
      <c r="W202" s="20" t="n"/>
      <c r="X202" s="21">
        <f>IF(T202="","",T202-IF(U202="",0,U202)-IF(V202="",0,V202)-IF(W202="",0,W202))</f>
        <v/>
      </c>
      <c r="Y202" s="22">
        <f>IF(OR(R202="",R202=0,X202=""),"",X202/R202)</f>
        <v/>
      </c>
      <c r="Z202" s="16" t="n"/>
      <c r="AA202" s="16" t="n"/>
      <c r="AB202" s="16" t="n"/>
      <c r="AC202" s="16" t="n"/>
      <c r="AD202" s="16" t="n"/>
      <c r="AE202" s="16" t="n"/>
      <c r="AF202" s="16" t="n"/>
      <c r="AG202" s="16" t="n"/>
      <c r="AH202" s="23" t="n"/>
      <c r="AI202" s="21">
        <f>IF(X202="","",IF(G202="MXN",X202,IF(AH202="","",X202*AH202)))</f>
        <v/>
      </c>
      <c r="AJ202" s="16" t="n"/>
      <c r="AK202" s="24">
        <f>IF(B202="","",CHOOSE(WEEKDAY(B202,2),"Lunes","Martes","Miércoles","Jueves","Viernes","Sábado","Domingo"))</f>
        <v/>
      </c>
      <c r="AL202" s="24">
        <f>IF(C202="","",IF(HOUR(C202)&lt;6,"00-06",IF(HOUR(C202)&lt;10,"06-10",IF(HOUR(C202)&lt;14,"10-14",IF(HOUR(C202)&lt;18,"14-18",IF(HOUR(C202)&lt;22,"18-22","22-24"))))))</f>
        <v/>
      </c>
      <c r="AM202" s="21">
        <f>IF(B202="","",SUMIFS($X$7:X202,$AJ$7:AJ202,"&lt;&gt;No",$B$7:B202,"&lt;&gt;"))</f>
        <v/>
      </c>
      <c r="AN202" s="22">
        <f>IF(B202="","",SUMIFS($Y$7:Y202,$AJ$7:AJ202,"&lt;&gt;No",$B$7:B202,"&lt;&gt;"))</f>
        <v/>
      </c>
    </row>
    <row r="203">
      <c r="A203" s="16" t="n"/>
      <c r="B203" s="17" t="n"/>
      <c r="C203" s="18" t="n"/>
      <c r="D203" s="18" t="n"/>
      <c r="E203" s="16" t="n"/>
      <c r="F203" s="16" t="n"/>
      <c r="G203" s="16" t="n"/>
      <c r="H203" s="16" t="n"/>
      <c r="I203" s="16" t="n"/>
      <c r="J203" s="16" t="n"/>
      <c r="K203" s="16" t="n"/>
      <c r="L203" s="16" t="n"/>
      <c r="M203" s="19" t="n"/>
      <c r="N203" s="19" t="n"/>
      <c r="O203" s="19" t="n"/>
      <c r="P203" s="19" t="n"/>
      <c r="Q203" s="19" t="n"/>
      <c r="R203" s="20" t="n"/>
      <c r="S203" s="19" t="n"/>
      <c r="T203" s="20" t="n"/>
      <c r="U203" s="20" t="n"/>
      <c r="V203" s="20" t="n"/>
      <c r="W203" s="20" t="n"/>
      <c r="X203" s="21">
        <f>IF(T203="","",T203-IF(U203="",0,U203)-IF(V203="",0,V203)-IF(W203="",0,W203))</f>
        <v/>
      </c>
      <c r="Y203" s="22">
        <f>IF(OR(R203="",R203=0,X203=""),"",X203/R203)</f>
        <v/>
      </c>
      <c r="Z203" s="16" t="n"/>
      <c r="AA203" s="16" t="n"/>
      <c r="AB203" s="16" t="n"/>
      <c r="AC203" s="16" t="n"/>
      <c r="AD203" s="16" t="n"/>
      <c r="AE203" s="16" t="n"/>
      <c r="AF203" s="16" t="n"/>
      <c r="AG203" s="16" t="n"/>
      <c r="AH203" s="23" t="n"/>
      <c r="AI203" s="21">
        <f>IF(X203="","",IF(G203="MXN",X203,IF(AH203="","",X203*AH203)))</f>
        <v/>
      </c>
      <c r="AJ203" s="16" t="n"/>
      <c r="AK203" s="24">
        <f>IF(B203="","",CHOOSE(WEEKDAY(B203,2),"Lunes","Martes","Miércoles","Jueves","Viernes","Sábado","Domingo"))</f>
        <v/>
      </c>
      <c r="AL203" s="24">
        <f>IF(C203="","",IF(HOUR(C203)&lt;6,"00-06",IF(HOUR(C203)&lt;10,"06-10",IF(HOUR(C203)&lt;14,"10-14",IF(HOUR(C203)&lt;18,"14-18",IF(HOUR(C203)&lt;22,"18-22","22-24"))))))</f>
        <v/>
      </c>
      <c r="AM203" s="21">
        <f>IF(B203="","",SUMIFS($X$7:X203,$AJ$7:AJ203,"&lt;&gt;No",$B$7:B203,"&lt;&gt;"))</f>
        <v/>
      </c>
      <c r="AN203" s="22">
        <f>IF(B203="","",SUMIFS($Y$7:Y203,$AJ$7:AJ203,"&lt;&gt;No",$B$7:B203,"&lt;&gt;"))</f>
        <v/>
      </c>
    </row>
    <row r="204">
      <c r="A204" s="16" t="n"/>
      <c r="B204" s="17" t="n"/>
      <c r="C204" s="18" t="n"/>
      <c r="D204" s="18" t="n"/>
      <c r="E204" s="16" t="n"/>
      <c r="F204" s="16" t="n"/>
      <c r="G204" s="16" t="n"/>
      <c r="H204" s="16" t="n"/>
      <c r="I204" s="16" t="n"/>
      <c r="J204" s="16" t="n"/>
      <c r="K204" s="16" t="n"/>
      <c r="L204" s="16" t="n"/>
      <c r="M204" s="19" t="n"/>
      <c r="N204" s="19" t="n"/>
      <c r="O204" s="19" t="n"/>
      <c r="P204" s="19" t="n"/>
      <c r="Q204" s="19" t="n"/>
      <c r="R204" s="20" t="n"/>
      <c r="S204" s="19" t="n"/>
      <c r="T204" s="20" t="n"/>
      <c r="U204" s="20" t="n"/>
      <c r="V204" s="20" t="n"/>
      <c r="W204" s="20" t="n"/>
      <c r="X204" s="21">
        <f>IF(T204="","",T204-IF(U204="",0,U204)-IF(V204="",0,V204)-IF(W204="",0,W204))</f>
        <v/>
      </c>
      <c r="Y204" s="22">
        <f>IF(OR(R204="",R204=0,X204=""),"",X204/R204)</f>
        <v/>
      </c>
      <c r="Z204" s="16" t="n"/>
      <c r="AA204" s="16" t="n"/>
      <c r="AB204" s="16" t="n"/>
      <c r="AC204" s="16" t="n"/>
      <c r="AD204" s="16" t="n"/>
      <c r="AE204" s="16" t="n"/>
      <c r="AF204" s="16" t="n"/>
      <c r="AG204" s="16" t="n"/>
      <c r="AH204" s="23" t="n"/>
      <c r="AI204" s="21">
        <f>IF(X204="","",IF(G204="MXN",X204,IF(AH204="","",X204*AH204)))</f>
        <v/>
      </c>
      <c r="AJ204" s="16" t="n"/>
      <c r="AK204" s="24">
        <f>IF(B204="","",CHOOSE(WEEKDAY(B204,2),"Lunes","Martes","Miércoles","Jueves","Viernes","Sábado","Domingo"))</f>
        <v/>
      </c>
      <c r="AL204" s="24">
        <f>IF(C204="","",IF(HOUR(C204)&lt;6,"00-06",IF(HOUR(C204)&lt;10,"06-10",IF(HOUR(C204)&lt;14,"10-14",IF(HOUR(C204)&lt;18,"14-18",IF(HOUR(C204)&lt;22,"18-22","22-24"))))))</f>
        <v/>
      </c>
      <c r="AM204" s="21">
        <f>IF(B204="","",SUMIFS($X$7:X204,$AJ$7:AJ204,"&lt;&gt;No",$B$7:B204,"&lt;&gt;"))</f>
        <v/>
      </c>
      <c r="AN204" s="22">
        <f>IF(B204="","",SUMIFS($Y$7:Y204,$AJ$7:AJ204,"&lt;&gt;No",$B$7:B204,"&lt;&gt;"))</f>
        <v/>
      </c>
    </row>
    <row r="205">
      <c r="A205" s="16" t="n"/>
      <c r="B205" s="17" t="n"/>
      <c r="C205" s="18" t="n"/>
      <c r="D205" s="18" t="n"/>
      <c r="E205" s="16" t="n"/>
      <c r="F205" s="16" t="n"/>
      <c r="G205" s="16" t="n"/>
      <c r="H205" s="16" t="n"/>
      <c r="I205" s="16" t="n"/>
      <c r="J205" s="16" t="n"/>
      <c r="K205" s="16" t="n"/>
      <c r="L205" s="16" t="n"/>
      <c r="M205" s="19" t="n"/>
      <c r="N205" s="19" t="n"/>
      <c r="O205" s="19" t="n"/>
      <c r="P205" s="19" t="n"/>
      <c r="Q205" s="19" t="n"/>
      <c r="R205" s="20" t="n"/>
      <c r="S205" s="19" t="n"/>
      <c r="T205" s="20" t="n"/>
      <c r="U205" s="20" t="n"/>
      <c r="V205" s="20" t="n"/>
      <c r="W205" s="20" t="n"/>
      <c r="X205" s="21">
        <f>IF(T205="","",T205-IF(U205="",0,U205)-IF(V205="",0,V205)-IF(W205="",0,W205))</f>
        <v/>
      </c>
      <c r="Y205" s="22">
        <f>IF(OR(R205="",R205=0,X205=""),"",X205/R205)</f>
        <v/>
      </c>
      <c r="Z205" s="16" t="n"/>
      <c r="AA205" s="16" t="n"/>
      <c r="AB205" s="16" t="n"/>
      <c r="AC205" s="16" t="n"/>
      <c r="AD205" s="16" t="n"/>
      <c r="AE205" s="16" t="n"/>
      <c r="AF205" s="16" t="n"/>
      <c r="AG205" s="16" t="n"/>
      <c r="AH205" s="23" t="n"/>
      <c r="AI205" s="21">
        <f>IF(X205="","",IF(G205="MXN",X205,IF(AH205="","",X205*AH205)))</f>
        <v/>
      </c>
      <c r="AJ205" s="16" t="n"/>
      <c r="AK205" s="24">
        <f>IF(B205="","",CHOOSE(WEEKDAY(B205,2),"Lunes","Martes","Miércoles","Jueves","Viernes","Sábado","Domingo"))</f>
        <v/>
      </c>
      <c r="AL205" s="24">
        <f>IF(C205="","",IF(HOUR(C205)&lt;6,"00-06",IF(HOUR(C205)&lt;10,"06-10",IF(HOUR(C205)&lt;14,"10-14",IF(HOUR(C205)&lt;18,"14-18",IF(HOUR(C205)&lt;22,"18-22","22-24"))))))</f>
        <v/>
      </c>
      <c r="AM205" s="21">
        <f>IF(B205="","",SUMIFS($X$7:X205,$AJ$7:AJ205,"&lt;&gt;No",$B$7:B205,"&lt;&gt;"))</f>
        <v/>
      </c>
      <c r="AN205" s="22">
        <f>IF(B205="","",SUMIFS($Y$7:Y205,$AJ$7:AJ205,"&lt;&gt;No",$B$7:B205,"&lt;&gt;"))</f>
        <v/>
      </c>
    </row>
    <row r="206">
      <c r="A206" s="16" t="n"/>
      <c r="B206" s="17" t="n"/>
      <c r="C206" s="18" t="n"/>
      <c r="D206" s="18" t="n"/>
      <c r="E206" s="16" t="n"/>
      <c r="F206" s="16" t="n"/>
      <c r="G206" s="16" t="n"/>
      <c r="H206" s="16" t="n"/>
      <c r="I206" s="16" t="n"/>
      <c r="J206" s="16" t="n"/>
      <c r="K206" s="16" t="n"/>
      <c r="L206" s="16" t="n"/>
      <c r="M206" s="19" t="n"/>
      <c r="N206" s="19" t="n"/>
      <c r="O206" s="19" t="n"/>
      <c r="P206" s="19" t="n"/>
      <c r="Q206" s="19" t="n"/>
      <c r="R206" s="20" t="n"/>
      <c r="S206" s="19" t="n"/>
      <c r="T206" s="20" t="n"/>
      <c r="U206" s="20" t="n"/>
      <c r="V206" s="20" t="n"/>
      <c r="W206" s="20" t="n"/>
      <c r="X206" s="21">
        <f>IF(T206="","",T206-IF(U206="",0,U206)-IF(V206="",0,V206)-IF(W206="",0,W206))</f>
        <v/>
      </c>
      <c r="Y206" s="22">
        <f>IF(OR(R206="",R206=0,X206=""),"",X206/R206)</f>
        <v/>
      </c>
      <c r="Z206" s="16" t="n"/>
      <c r="AA206" s="16" t="n"/>
      <c r="AB206" s="16" t="n"/>
      <c r="AC206" s="16" t="n"/>
      <c r="AD206" s="16" t="n"/>
      <c r="AE206" s="16" t="n"/>
      <c r="AF206" s="16" t="n"/>
      <c r="AG206" s="16" t="n"/>
      <c r="AH206" s="23" t="n"/>
      <c r="AI206" s="21">
        <f>IF(X206="","",IF(G206="MXN",X206,IF(AH206="","",X206*AH206)))</f>
        <v/>
      </c>
      <c r="AJ206" s="16" t="n"/>
      <c r="AK206" s="24">
        <f>IF(B206="","",CHOOSE(WEEKDAY(B206,2),"Lunes","Martes","Miércoles","Jueves","Viernes","Sábado","Domingo"))</f>
        <v/>
      </c>
      <c r="AL206" s="24">
        <f>IF(C206="","",IF(HOUR(C206)&lt;6,"00-06",IF(HOUR(C206)&lt;10,"06-10",IF(HOUR(C206)&lt;14,"10-14",IF(HOUR(C206)&lt;18,"14-18",IF(HOUR(C206)&lt;22,"18-22","22-24"))))))</f>
        <v/>
      </c>
      <c r="AM206" s="21">
        <f>IF(B206="","",SUMIFS($X$7:X206,$AJ$7:AJ206,"&lt;&gt;No",$B$7:B206,"&lt;&gt;"))</f>
        <v/>
      </c>
      <c r="AN206" s="22">
        <f>IF(B206="","",SUMIFS($Y$7:Y206,$AJ$7:AJ206,"&lt;&gt;No",$B$7:B206,"&lt;&gt;"))</f>
        <v/>
      </c>
    </row>
    <row r="207">
      <c r="A207" s="16" t="n"/>
      <c r="B207" s="17" t="n"/>
      <c r="C207" s="18" t="n"/>
      <c r="D207" s="18" t="n"/>
      <c r="E207" s="16" t="n"/>
      <c r="F207" s="16" t="n"/>
      <c r="G207" s="16" t="n"/>
      <c r="H207" s="16" t="n"/>
      <c r="I207" s="16" t="n"/>
      <c r="J207" s="16" t="n"/>
      <c r="K207" s="16" t="n"/>
      <c r="L207" s="16" t="n"/>
      <c r="M207" s="19" t="n"/>
      <c r="N207" s="19" t="n"/>
      <c r="O207" s="19" t="n"/>
      <c r="P207" s="19" t="n"/>
      <c r="Q207" s="19" t="n"/>
      <c r="R207" s="20" t="n"/>
      <c r="S207" s="19" t="n"/>
      <c r="T207" s="20" t="n"/>
      <c r="U207" s="20" t="n"/>
      <c r="V207" s="20" t="n"/>
      <c r="W207" s="20" t="n"/>
      <c r="X207" s="21">
        <f>IF(T207="","",T207-IF(U207="",0,U207)-IF(V207="",0,V207)-IF(W207="",0,W207))</f>
        <v/>
      </c>
      <c r="Y207" s="22">
        <f>IF(OR(R207="",R207=0,X207=""),"",X207/R207)</f>
        <v/>
      </c>
      <c r="Z207" s="16" t="n"/>
      <c r="AA207" s="16" t="n"/>
      <c r="AB207" s="16" t="n"/>
      <c r="AC207" s="16" t="n"/>
      <c r="AD207" s="16" t="n"/>
      <c r="AE207" s="16" t="n"/>
      <c r="AF207" s="16" t="n"/>
      <c r="AG207" s="16" t="n"/>
      <c r="AH207" s="23" t="n"/>
      <c r="AI207" s="21">
        <f>IF(X207="","",IF(G207="MXN",X207,IF(AH207="","",X207*AH207)))</f>
        <v/>
      </c>
      <c r="AJ207" s="16" t="n"/>
      <c r="AK207" s="24">
        <f>IF(B207="","",CHOOSE(WEEKDAY(B207,2),"Lunes","Martes","Miércoles","Jueves","Viernes","Sábado","Domingo"))</f>
        <v/>
      </c>
      <c r="AL207" s="24">
        <f>IF(C207="","",IF(HOUR(C207)&lt;6,"00-06",IF(HOUR(C207)&lt;10,"06-10",IF(HOUR(C207)&lt;14,"10-14",IF(HOUR(C207)&lt;18,"14-18",IF(HOUR(C207)&lt;22,"18-22","22-24"))))))</f>
        <v/>
      </c>
      <c r="AM207" s="21">
        <f>IF(B207="","",SUMIFS($X$7:X207,$AJ$7:AJ207,"&lt;&gt;No",$B$7:B207,"&lt;&gt;"))</f>
        <v/>
      </c>
      <c r="AN207" s="22">
        <f>IF(B207="","",SUMIFS($Y$7:Y207,$AJ$7:AJ207,"&lt;&gt;No",$B$7:B207,"&lt;&gt;"))</f>
        <v/>
      </c>
    </row>
    <row r="208">
      <c r="A208" s="16" t="n"/>
      <c r="B208" s="17" t="n"/>
      <c r="C208" s="18" t="n"/>
      <c r="D208" s="18" t="n"/>
      <c r="E208" s="16" t="n"/>
      <c r="F208" s="16" t="n"/>
      <c r="G208" s="16" t="n"/>
      <c r="H208" s="16" t="n"/>
      <c r="I208" s="16" t="n"/>
      <c r="J208" s="16" t="n"/>
      <c r="K208" s="16" t="n"/>
      <c r="L208" s="16" t="n"/>
      <c r="M208" s="19" t="n"/>
      <c r="N208" s="19" t="n"/>
      <c r="O208" s="19" t="n"/>
      <c r="P208" s="19" t="n"/>
      <c r="Q208" s="19" t="n"/>
      <c r="R208" s="20" t="n"/>
      <c r="S208" s="19" t="n"/>
      <c r="T208" s="20" t="n"/>
      <c r="U208" s="20" t="n"/>
      <c r="V208" s="20" t="n"/>
      <c r="W208" s="20" t="n"/>
      <c r="X208" s="21">
        <f>IF(T208="","",T208-IF(U208="",0,U208)-IF(V208="",0,V208)-IF(W208="",0,W208))</f>
        <v/>
      </c>
      <c r="Y208" s="22">
        <f>IF(OR(R208="",R208=0,X208=""),"",X208/R208)</f>
        <v/>
      </c>
      <c r="Z208" s="16" t="n"/>
      <c r="AA208" s="16" t="n"/>
      <c r="AB208" s="16" t="n"/>
      <c r="AC208" s="16" t="n"/>
      <c r="AD208" s="16" t="n"/>
      <c r="AE208" s="16" t="n"/>
      <c r="AF208" s="16" t="n"/>
      <c r="AG208" s="16" t="n"/>
      <c r="AH208" s="23" t="n"/>
      <c r="AI208" s="21">
        <f>IF(X208="","",IF(G208="MXN",X208,IF(AH208="","",X208*AH208)))</f>
        <v/>
      </c>
      <c r="AJ208" s="16" t="n"/>
      <c r="AK208" s="24">
        <f>IF(B208="","",CHOOSE(WEEKDAY(B208,2),"Lunes","Martes","Miércoles","Jueves","Viernes","Sábado","Domingo"))</f>
        <v/>
      </c>
      <c r="AL208" s="24">
        <f>IF(C208="","",IF(HOUR(C208)&lt;6,"00-06",IF(HOUR(C208)&lt;10,"06-10",IF(HOUR(C208)&lt;14,"10-14",IF(HOUR(C208)&lt;18,"14-18",IF(HOUR(C208)&lt;22,"18-22","22-24"))))))</f>
        <v/>
      </c>
      <c r="AM208" s="21">
        <f>IF(B208="","",SUMIFS($X$7:X208,$AJ$7:AJ208,"&lt;&gt;No",$B$7:B208,"&lt;&gt;"))</f>
        <v/>
      </c>
      <c r="AN208" s="22">
        <f>IF(B208="","",SUMIFS($Y$7:Y208,$AJ$7:AJ208,"&lt;&gt;No",$B$7:B208,"&lt;&gt;"))</f>
        <v/>
      </c>
    </row>
    <row r="209">
      <c r="A209" s="16" t="n"/>
      <c r="B209" s="17" t="n"/>
      <c r="C209" s="18" t="n"/>
      <c r="D209" s="18" t="n"/>
      <c r="E209" s="16" t="n"/>
      <c r="F209" s="16" t="n"/>
      <c r="G209" s="16" t="n"/>
      <c r="H209" s="16" t="n"/>
      <c r="I209" s="16" t="n"/>
      <c r="J209" s="16" t="n"/>
      <c r="K209" s="16" t="n"/>
      <c r="L209" s="16" t="n"/>
      <c r="M209" s="19" t="n"/>
      <c r="N209" s="19" t="n"/>
      <c r="O209" s="19" t="n"/>
      <c r="P209" s="19" t="n"/>
      <c r="Q209" s="19" t="n"/>
      <c r="R209" s="20" t="n"/>
      <c r="S209" s="19" t="n"/>
      <c r="T209" s="20" t="n"/>
      <c r="U209" s="20" t="n"/>
      <c r="V209" s="20" t="n"/>
      <c r="W209" s="20" t="n"/>
      <c r="X209" s="21">
        <f>IF(T209="","",T209-IF(U209="",0,U209)-IF(V209="",0,V209)-IF(W209="",0,W209))</f>
        <v/>
      </c>
      <c r="Y209" s="22">
        <f>IF(OR(R209="",R209=0,X209=""),"",X209/R209)</f>
        <v/>
      </c>
      <c r="Z209" s="16" t="n"/>
      <c r="AA209" s="16" t="n"/>
      <c r="AB209" s="16" t="n"/>
      <c r="AC209" s="16" t="n"/>
      <c r="AD209" s="16" t="n"/>
      <c r="AE209" s="16" t="n"/>
      <c r="AF209" s="16" t="n"/>
      <c r="AG209" s="16" t="n"/>
      <c r="AH209" s="23" t="n"/>
      <c r="AI209" s="21">
        <f>IF(X209="","",IF(G209="MXN",X209,IF(AH209="","",X209*AH209)))</f>
        <v/>
      </c>
      <c r="AJ209" s="16" t="n"/>
      <c r="AK209" s="24">
        <f>IF(B209="","",CHOOSE(WEEKDAY(B209,2),"Lunes","Martes","Miércoles","Jueves","Viernes","Sábado","Domingo"))</f>
        <v/>
      </c>
      <c r="AL209" s="24">
        <f>IF(C209="","",IF(HOUR(C209)&lt;6,"00-06",IF(HOUR(C209)&lt;10,"06-10",IF(HOUR(C209)&lt;14,"10-14",IF(HOUR(C209)&lt;18,"14-18",IF(HOUR(C209)&lt;22,"18-22","22-24"))))))</f>
        <v/>
      </c>
      <c r="AM209" s="21">
        <f>IF(B209="","",SUMIFS($X$7:X209,$AJ$7:AJ209,"&lt;&gt;No",$B$7:B209,"&lt;&gt;"))</f>
        <v/>
      </c>
      <c r="AN209" s="22">
        <f>IF(B209="","",SUMIFS($Y$7:Y209,$AJ$7:AJ209,"&lt;&gt;No",$B$7:B209,"&lt;&gt;"))</f>
        <v/>
      </c>
    </row>
    <row r="210">
      <c r="A210" s="16" t="n"/>
      <c r="B210" s="17" t="n"/>
      <c r="C210" s="18" t="n"/>
      <c r="D210" s="18" t="n"/>
      <c r="E210" s="16" t="n"/>
      <c r="F210" s="16" t="n"/>
      <c r="G210" s="16" t="n"/>
      <c r="H210" s="16" t="n"/>
      <c r="I210" s="16" t="n"/>
      <c r="J210" s="16" t="n"/>
      <c r="K210" s="16" t="n"/>
      <c r="L210" s="16" t="n"/>
      <c r="M210" s="19" t="n"/>
      <c r="N210" s="19" t="n"/>
      <c r="O210" s="19" t="n"/>
      <c r="P210" s="19" t="n"/>
      <c r="Q210" s="19" t="n"/>
      <c r="R210" s="20" t="n"/>
      <c r="S210" s="19" t="n"/>
      <c r="T210" s="20" t="n"/>
      <c r="U210" s="20" t="n"/>
      <c r="V210" s="20" t="n"/>
      <c r="W210" s="20" t="n"/>
      <c r="X210" s="21">
        <f>IF(T210="","",T210-IF(U210="",0,U210)-IF(V210="",0,V210)-IF(W210="",0,W210))</f>
        <v/>
      </c>
      <c r="Y210" s="22">
        <f>IF(OR(R210="",R210=0,X210=""),"",X210/R210)</f>
        <v/>
      </c>
      <c r="Z210" s="16" t="n"/>
      <c r="AA210" s="16" t="n"/>
      <c r="AB210" s="16" t="n"/>
      <c r="AC210" s="16" t="n"/>
      <c r="AD210" s="16" t="n"/>
      <c r="AE210" s="16" t="n"/>
      <c r="AF210" s="16" t="n"/>
      <c r="AG210" s="16" t="n"/>
      <c r="AH210" s="23" t="n"/>
      <c r="AI210" s="21">
        <f>IF(X210="","",IF(G210="MXN",X210,IF(AH210="","",X210*AH210)))</f>
        <v/>
      </c>
      <c r="AJ210" s="16" t="n"/>
      <c r="AK210" s="24">
        <f>IF(B210="","",CHOOSE(WEEKDAY(B210,2),"Lunes","Martes","Miércoles","Jueves","Viernes","Sábado","Domingo"))</f>
        <v/>
      </c>
      <c r="AL210" s="24">
        <f>IF(C210="","",IF(HOUR(C210)&lt;6,"00-06",IF(HOUR(C210)&lt;10,"06-10",IF(HOUR(C210)&lt;14,"10-14",IF(HOUR(C210)&lt;18,"14-18",IF(HOUR(C210)&lt;22,"18-22","22-24"))))))</f>
        <v/>
      </c>
      <c r="AM210" s="21">
        <f>IF(B210="","",SUMIFS($X$7:X210,$AJ$7:AJ210,"&lt;&gt;No",$B$7:B210,"&lt;&gt;"))</f>
        <v/>
      </c>
      <c r="AN210" s="22">
        <f>IF(B210="","",SUMIFS($Y$7:Y210,$AJ$7:AJ210,"&lt;&gt;No",$B$7:B210,"&lt;&gt;"))</f>
        <v/>
      </c>
    </row>
    <row r="211">
      <c r="A211" s="16" t="n"/>
      <c r="B211" s="17" t="n"/>
      <c r="C211" s="18" t="n"/>
      <c r="D211" s="18" t="n"/>
      <c r="E211" s="16" t="n"/>
      <c r="F211" s="16" t="n"/>
      <c r="G211" s="16" t="n"/>
      <c r="H211" s="16" t="n"/>
      <c r="I211" s="16" t="n"/>
      <c r="J211" s="16" t="n"/>
      <c r="K211" s="16" t="n"/>
      <c r="L211" s="16" t="n"/>
      <c r="M211" s="19" t="n"/>
      <c r="N211" s="19" t="n"/>
      <c r="O211" s="19" t="n"/>
      <c r="P211" s="19" t="n"/>
      <c r="Q211" s="19" t="n"/>
      <c r="R211" s="20" t="n"/>
      <c r="S211" s="19" t="n"/>
      <c r="T211" s="20" t="n"/>
      <c r="U211" s="20" t="n"/>
      <c r="V211" s="20" t="n"/>
      <c r="W211" s="20" t="n"/>
      <c r="X211" s="21">
        <f>IF(T211="","",T211-IF(U211="",0,U211)-IF(V211="",0,V211)-IF(W211="",0,W211))</f>
        <v/>
      </c>
      <c r="Y211" s="22">
        <f>IF(OR(R211="",R211=0,X211=""),"",X211/R211)</f>
        <v/>
      </c>
      <c r="Z211" s="16" t="n"/>
      <c r="AA211" s="16" t="n"/>
      <c r="AB211" s="16" t="n"/>
      <c r="AC211" s="16" t="n"/>
      <c r="AD211" s="16" t="n"/>
      <c r="AE211" s="16" t="n"/>
      <c r="AF211" s="16" t="n"/>
      <c r="AG211" s="16" t="n"/>
      <c r="AH211" s="23" t="n"/>
      <c r="AI211" s="21">
        <f>IF(X211="","",IF(G211="MXN",X211,IF(AH211="","",X211*AH211)))</f>
        <v/>
      </c>
      <c r="AJ211" s="16" t="n"/>
      <c r="AK211" s="24">
        <f>IF(B211="","",CHOOSE(WEEKDAY(B211,2),"Lunes","Martes","Miércoles","Jueves","Viernes","Sábado","Domingo"))</f>
        <v/>
      </c>
      <c r="AL211" s="24">
        <f>IF(C211="","",IF(HOUR(C211)&lt;6,"00-06",IF(HOUR(C211)&lt;10,"06-10",IF(HOUR(C211)&lt;14,"10-14",IF(HOUR(C211)&lt;18,"14-18",IF(HOUR(C211)&lt;22,"18-22","22-24"))))))</f>
        <v/>
      </c>
      <c r="AM211" s="21">
        <f>IF(B211="","",SUMIFS($X$7:X211,$AJ$7:AJ211,"&lt;&gt;No",$B$7:B211,"&lt;&gt;"))</f>
        <v/>
      </c>
      <c r="AN211" s="22">
        <f>IF(B211="","",SUMIFS($Y$7:Y211,$AJ$7:AJ211,"&lt;&gt;No",$B$7:B211,"&lt;&gt;"))</f>
        <v/>
      </c>
    </row>
    <row r="212">
      <c r="A212" s="16" t="n"/>
      <c r="B212" s="17" t="n"/>
      <c r="C212" s="18" t="n"/>
      <c r="D212" s="18" t="n"/>
      <c r="E212" s="16" t="n"/>
      <c r="F212" s="16" t="n"/>
      <c r="G212" s="16" t="n"/>
      <c r="H212" s="16" t="n"/>
      <c r="I212" s="16" t="n"/>
      <c r="J212" s="16" t="n"/>
      <c r="K212" s="16" t="n"/>
      <c r="L212" s="16" t="n"/>
      <c r="M212" s="19" t="n"/>
      <c r="N212" s="19" t="n"/>
      <c r="O212" s="19" t="n"/>
      <c r="P212" s="19" t="n"/>
      <c r="Q212" s="19" t="n"/>
      <c r="R212" s="20" t="n"/>
      <c r="S212" s="19" t="n"/>
      <c r="T212" s="20" t="n"/>
      <c r="U212" s="20" t="n"/>
      <c r="V212" s="20" t="n"/>
      <c r="W212" s="20" t="n"/>
      <c r="X212" s="21">
        <f>IF(T212="","",T212-IF(U212="",0,U212)-IF(V212="",0,V212)-IF(W212="",0,W212))</f>
        <v/>
      </c>
      <c r="Y212" s="22">
        <f>IF(OR(R212="",R212=0,X212=""),"",X212/R212)</f>
        <v/>
      </c>
      <c r="Z212" s="16" t="n"/>
      <c r="AA212" s="16" t="n"/>
      <c r="AB212" s="16" t="n"/>
      <c r="AC212" s="16" t="n"/>
      <c r="AD212" s="16" t="n"/>
      <c r="AE212" s="16" t="n"/>
      <c r="AF212" s="16" t="n"/>
      <c r="AG212" s="16" t="n"/>
      <c r="AH212" s="23" t="n"/>
      <c r="AI212" s="21">
        <f>IF(X212="","",IF(G212="MXN",X212,IF(AH212="","",X212*AH212)))</f>
        <v/>
      </c>
      <c r="AJ212" s="16" t="n"/>
      <c r="AK212" s="24">
        <f>IF(B212="","",CHOOSE(WEEKDAY(B212,2),"Lunes","Martes","Miércoles","Jueves","Viernes","Sábado","Domingo"))</f>
        <v/>
      </c>
      <c r="AL212" s="24">
        <f>IF(C212="","",IF(HOUR(C212)&lt;6,"00-06",IF(HOUR(C212)&lt;10,"06-10",IF(HOUR(C212)&lt;14,"10-14",IF(HOUR(C212)&lt;18,"14-18",IF(HOUR(C212)&lt;22,"18-22","22-24"))))))</f>
        <v/>
      </c>
      <c r="AM212" s="21">
        <f>IF(B212="","",SUMIFS($X$7:X212,$AJ$7:AJ212,"&lt;&gt;No",$B$7:B212,"&lt;&gt;"))</f>
        <v/>
      </c>
      <c r="AN212" s="22">
        <f>IF(B212="","",SUMIFS($Y$7:Y212,$AJ$7:AJ212,"&lt;&gt;No",$B$7:B212,"&lt;&gt;"))</f>
        <v/>
      </c>
    </row>
    <row r="213">
      <c r="A213" s="16" t="n"/>
      <c r="B213" s="17" t="n"/>
      <c r="C213" s="18" t="n"/>
      <c r="D213" s="18" t="n"/>
      <c r="E213" s="16" t="n"/>
      <c r="F213" s="16" t="n"/>
      <c r="G213" s="16" t="n"/>
      <c r="H213" s="16" t="n"/>
      <c r="I213" s="16" t="n"/>
      <c r="J213" s="16" t="n"/>
      <c r="K213" s="16" t="n"/>
      <c r="L213" s="16" t="n"/>
      <c r="M213" s="19" t="n"/>
      <c r="N213" s="19" t="n"/>
      <c r="O213" s="19" t="n"/>
      <c r="P213" s="19" t="n"/>
      <c r="Q213" s="19" t="n"/>
      <c r="R213" s="20" t="n"/>
      <c r="S213" s="19" t="n"/>
      <c r="T213" s="20" t="n"/>
      <c r="U213" s="20" t="n"/>
      <c r="V213" s="20" t="n"/>
      <c r="W213" s="20" t="n"/>
      <c r="X213" s="21">
        <f>IF(T213="","",T213-IF(U213="",0,U213)-IF(V213="",0,V213)-IF(W213="",0,W213))</f>
        <v/>
      </c>
      <c r="Y213" s="22">
        <f>IF(OR(R213="",R213=0,X213=""),"",X213/R213)</f>
        <v/>
      </c>
      <c r="Z213" s="16" t="n"/>
      <c r="AA213" s="16" t="n"/>
      <c r="AB213" s="16" t="n"/>
      <c r="AC213" s="16" t="n"/>
      <c r="AD213" s="16" t="n"/>
      <c r="AE213" s="16" t="n"/>
      <c r="AF213" s="16" t="n"/>
      <c r="AG213" s="16" t="n"/>
      <c r="AH213" s="23" t="n"/>
      <c r="AI213" s="21">
        <f>IF(X213="","",IF(G213="MXN",X213,IF(AH213="","",X213*AH213)))</f>
        <v/>
      </c>
      <c r="AJ213" s="16" t="n"/>
      <c r="AK213" s="24">
        <f>IF(B213="","",CHOOSE(WEEKDAY(B213,2),"Lunes","Martes","Miércoles","Jueves","Viernes","Sábado","Domingo"))</f>
        <v/>
      </c>
      <c r="AL213" s="24">
        <f>IF(C213="","",IF(HOUR(C213)&lt;6,"00-06",IF(HOUR(C213)&lt;10,"06-10",IF(HOUR(C213)&lt;14,"10-14",IF(HOUR(C213)&lt;18,"14-18",IF(HOUR(C213)&lt;22,"18-22","22-24"))))))</f>
        <v/>
      </c>
      <c r="AM213" s="21">
        <f>IF(B213="","",SUMIFS($X$7:X213,$AJ$7:AJ213,"&lt;&gt;No",$B$7:B213,"&lt;&gt;"))</f>
        <v/>
      </c>
      <c r="AN213" s="22">
        <f>IF(B213="","",SUMIFS($Y$7:Y213,$AJ$7:AJ213,"&lt;&gt;No",$B$7:B213,"&lt;&gt;"))</f>
        <v/>
      </c>
    </row>
    <row r="214">
      <c r="A214" s="16" t="n"/>
      <c r="B214" s="17" t="n"/>
      <c r="C214" s="18" t="n"/>
      <c r="D214" s="18" t="n"/>
      <c r="E214" s="16" t="n"/>
      <c r="F214" s="16" t="n"/>
      <c r="G214" s="16" t="n"/>
      <c r="H214" s="16" t="n"/>
      <c r="I214" s="16" t="n"/>
      <c r="J214" s="16" t="n"/>
      <c r="K214" s="16" t="n"/>
      <c r="L214" s="16" t="n"/>
      <c r="M214" s="19" t="n"/>
      <c r="N214" s="19" t="n"/>
      <c r="O214" s="19" t="n"/>
      <c r="P214" s="19" t="n"/>
      <c r="Q214" s="19" t="n"/>
      <c r="R214" s="20" t="n"/>
      <c r="S214" s="19" t="n"/>
      <c r="T214" s="20" t="n"/>
      <c r="U214" s="20" t="n"/>
      <c r="V214" s="20" t="n"/>
      <c r="W214" s="20" t="n"/>
      <c r="X214" s="21">
        <f>IF(T214="","",T214-IF(U214="",0,U214)-IF(V214="",0,V214)-IF(W214="",0,W214))</f>
        <v/>
      </c>
      <c r="Y214" s="22">
        <f>IF(OR(R214="",R214=0,X214=""),"",X214/R214)</f>
        <v/>
      </c>
      <c r="Z214" s="16" t="n"/>
      <c r="AA214" s="16" t="n"/>
      <c r="AB214" s="16" t="n"/>
      <c r="AC214" s="16" t="n"/>
      <c r="AD214" s="16" t="n"/>
      <c r="AE214" s="16" t="n"/>
      <c r="AF214" s="16" t="n"/>
      <c r="AG214" s="16" t="n"/>
      <c r="AH214" s="23" t="n"/>
      <c r="AI214" s="21">
        <f>IF(X214="","",IF(G214="MXN",X214,IF(AH214="","",X214*AH214)))</f>
        <v/>
      </c>
      <c r="AJ214" s="16" t="n"/>
      <c r="AK214" s="24">
        <f>IF(B214="","",CHOOSE(WEEKDAY(B214,2),"Lunes","Martes","Miércoles","Jueves","Viernes","Sábado","Domingo"))</f>
        <v/>
      </c>
      <c r="AL214" s="24">
        <f>IF(C214="","",IF(HOUR(C214)&lt;6,"00-06",IF(HOUR(C214)&lt;10,"06-10",IF(HOUR(C214)&lt;14,"10-14",IF(HOUR(C214)&lt;18,"14-18",IF(HOUR(C214)&lt;22,"18-22","22-24"))))))</f>
        <v/>
      </c>
      <c r="AM214" s="21">
        <f>IF(B214="","",SUMIFS($X$7:X214,$AJ$7:AJ214,"&lt;&gt;No",$B$7:B214,"&lt;&gt;"))</f>
        <v/>
      </c>
      <c r="AN214" s="22">
        <f>IF(B214="","",SUMIFS($Y$7:Y214,$AJ$7:AJ214,"&lt;&gt;No",$B$7:B214,"&lt;&gt;"))</f>
        <v/>
      </c>
    </row>
    <row r="215">
      <c r="A215" s="16" t="n"/>
      <c r="B215" s="17" t="n"/>
      <c r="C215" s="18" t="n"/>
      <c r="D215" s="18" t="n"/>
      <c r="E215" s="16" t="n"/>
      <c r="F215" s="16" t="n"/>
      <c r="G215" s="16" t="n"/>
      <c r="H215" s="16" t="n"/>
      <c r="I215" s="16" t="n"/>
      <c r="J215" s="16" t="n"/>
      <c r="K215" s="16" t="n"/>
      <c r="L215" s="16" t="n"/>
      <c r="M215" s="19" t="n"/>
      <c r="N215" s="19" t="n"/>
      <c r="O215" s="19" t="n"/>
      <c r="P215" s="19" t="n"/>
      <c r="Q215" s="19" t="n"/>
      <c r="R215" s="20" t="n"/>
      <c r="S215" s="19" t="n"/>
      <c r="T215" s="20" t="n"/>
      <c r="U215" s="20" t="n"/>
      <c r="V215" s="20" t="n"/>
      <c r="W215" s="20" t="n"/>
      <c r="X215" s="21">
        <f>IF(T215="","",T215-IF(U215="",0,U215)-IF(V215="",0,V215)-IF(W215="",0,W215))</f>
        <v/>
      </c>
      <c r="Y215" s="22">
        <f>IF(OR(R215="",R215=0,X215=""),"",X215/R215)</f>
        <v/>
      </c>
      <c r="Z215" s="16" t="n"/>
      <c r="AA215" s="16" t="n"/>
      <c r="AB215" s="16" t="n"/>
      <c r="AC215" s="16" t="n"/>
      <c r="AD215" s="16" t="n"/>
      <c r="AE215" s="16" t="n"/>
      <c r="AF215" s="16" t="n"/>
      <c r="AG215" s="16" t="n"/>
      <c r="AH215" s="23" t="n"/>
      <c r="AI215" s="21">
        <f>IF(X215="","",IF(G215="MXN",X215,IF(AH215="","",X215*AH215)))</f>
        <v/>
      </c>
      <c r="AJ215" s="16" t="n"/>
      <c r="AK215" s="24">
        <f>IF(B215="","",CHOOSE(WEEKDAY(B215,2),"Lunes","Martes","Miércoles","Jueves","Viernes","Sábado","Domingo"))</f>
        <v/>
      </c>
      <c r="AL215" s="24">
        <f>IF(C215="","",IF(HOUR(C215)&lt;6,"00-06",IF(HOUR(C215)&lt;10,"06-10",IF(HOUR(C215)&lt;14,"10-14",IF(HOUR(C215)&lt;18,"14-18",IF(HOUR(C215)&lt;22,"18-22","22-24"))))))</f>
        <v/>
      </c>
      <c r="AM215" s="21">
        <f>IF(B215="","",SUMIFS($X$7:X215,$AJ$7:AJ215,"&lt;&gt;No",$B$7:B215,"&lt;&gt;"))</f>
        <v/>
      </c>
      <c r="AN215" s="22">
        <f>IF(B215="","",SUMIFS($Y$7:Y215,$AJ$7:AJ215,"&lt;&gt;No",$B$7:B215,"&lt;&gt;"))</f>
        <v/>
      </c>
    </row>
    <row r="216">
      <c r="A216" s="16" t="n"/>
      <c r="B216" s="17" t="n"/>
      <c r="C216" s="18" t="n"/>
      <c r="D216" s="18" t="n"/>
      <c r="E216" s="16" t="n"/>
      <c r="F216" s="16" t="n"/>
      <c r="G216" s="16" t="n"/>
      <c r="H216" s="16" t="n"/>
      <c r="I216" s="16" t="n"/>
      <c r="J216" s="16" t="n"/>
      <c r="K216" s="16" t="n"/>
      <c r="L216" s="16" t="n"/>
      <c r="M216" s="19" t="n"/>
      <c r="N216" s="19" t="n"/>
      <c r="O216" s="19" t="n"/>
      <c r="P216" s="19" t="n"/>
      <c r="Q216" s="19" t="n"/>
      <c r="R216" s="20" t="n"/>
      <c r="S216" s="19" t="n"/>
      <c r="T216" s="20" t="n"/>
      <c r="U216" s="20" t="n"/>
      <c r="V216" s="20" t="n"/>
      <c r="W216" s="20" t="n"/>
      <c r="X216" s="21">
        <f>IF(T216="","",T216-IF(U216="",0,U216)-IF(V216="",0,V216)-IF(W216="",0,W216))</f>
        <v/>
      </c>
      <c r="Y216" s="22">
        <f>IF(OR(R216="",R216=0,X216=""),"",X216/R216)</f>
        <v/>
      </c>
      <c r="Z216" s="16" t="n"/>
      <c r="AA216" s="16" t="n"/>
      <c r="AB216" s="16" t="n"/>
      <c r="AC216" s="16" t="n"/>
      <c r="AD216" s="16" t="n"/>
      <c r="AE216" s="16" t="n"/>
      <c r="AF216" s="16" t="n"/>
      <c r="AG216" s="16" t="n"/>
      <c r="AH216" s="23" t="n"/>
      <c r="AI216" s="21">
        <f>IF(X216="","",IF(G216="MXN",X216,IF(AH216="","",X216*AH216)))</f>
        <v/>
      </c>
      <c r="AJ216" s="16" t="n"/>
      <c r="AK216" s="24">
        <f>IF(B216="","",CHOOSE(WEEKDAY(B216,2),"Lunes","Martes","Miércoles","Jueves","Viernes","Sábado","Domingo"))</f>
        <v/>
      </c>
      <c r="AL216" s="24">
        <f>IF(C216="","",IF(HOUR(C216)&lt;6,"00-06",IF(HOUR(C216)&lt;10,"06-10",IF(HOUR(C216)&lt;14,"10-14",IF(HOUR(C216)&lt;18,"14-18",IF(HOUR(C216)&lt;22,"18-22","22-24"))))))</f>
        <v/>
      </c>
      <c r="AM216" s="21">
        <f>IF(B216="","",SUMIFS($X$7:X216,$AJ$7:AJ216,"&lt;&gt;No",$B$7:B216,"&lt;&gt;"))</f>
        <v/>
      </c>
      <c r="AN216" s="22">
        <f>IF(B216="","",SUMIFS($Y$7:Y216,$AJ$7:AJ216,"&lt;&gt;No",$B$7:B216,"&lt;&gt;"))</f>
        <v/>
      </c>
    </row>
    <row r="217">
      <c r="A217" s="16" t="n"/>
      <c r="B217" s="17" t="n"/>
      <c r="C217" s="18" t="n"/>
      <c r="D217" s="18" t="n"/>
      <c r="E217" s="16" t="n"/>
      <c r="F217" s="16" t="n"/>
      <c r="G217" s="16" t="n"/>
      <c r="H217" s="16" t="n"/>
      <c r="I217" s="16" t="n"/>
      <c r="J217" s="16" t="n"/>
      <c r="K217" s="16" t="n"/>
      <c r="L217" s="16" t="n"/>
      <c r="M217" s="19" t="n"/>
      <c r="N217" s="19" t="n"/>
      <c r="O217" s="19" t="n"/>
      <c r="P217" s="19" t="n"/>
      <c r="Q217" s="19" t="n"/>
      <c r="R217" s="20" t="n"/>
      <c r="S217" s="19" t="n"/>
      <c r="T217" s="20" t="n"/>
      <c r="U217" s="20" t="n"/>
      <c r="V217" s="20" t="n"/>
      <c r="W217" s="20" t="n"/>
      <c r="X217" s="21">
        <f>IF(T217="","",T217-IF(U217="",0,U217)-IF(V217="",0,V217)-IF(W217="",0,W217))</f>
        <v/>
      </c>
      <c r="Y217" s="22">
        <f>IF(OR(R217="",R217=0,X217=""),"",X217/R217)</f>
        <v/>
      </c>
      <c r="Z217" s="16" t="n"/>
      <c r="AA217" s="16" t="n"/>
      <c r="AB217" s="16" t="n"/>
      <c r="AC217" s="16" t="n"/>
      <c r="AD217" s="16" t="n"/>
      <c r="AE217" s="16" t="n"/>
      <c r="AF217" s="16" t="n"/>
      <c r="AG217" s="16" t="n"/>
      <c r="AH217" s="23" t="n"/>
      <c r="AI217" s="21">
        <f>IF(X217="","",IF(G217="MXN",X217,IF(AH217="","",X217*AH217)))</f>
        <v/>
      </c>
      <c r="AJ217" s="16" t="n"/>
      <c r="AK217" s="24">
        <f>IF(B217="","",CHOOSE(WEEKDAY(B217,2),"Lunes","Martes","Miércoles","Jueves","Viernes","Sábado","Domingo"))</f>
        <v/>
      </c>
      <c r="AL217" s="24">
        <f>IF(C217="","",IF(HOUR(C217)&lt;6,"00-06",IF(HOUR(C217)&lt;10,"06-10",IF(HOUR(C217)&lt;14,"10-14",IF(HOUR(C217)&lt;18,"14-18",IF(HOUR(C217)&lt;22,"18-22","22-24"))))))</f>
        <v/>
      </c>
      <c r="AM217" s="21">
        <f>IF(B217="","",SUMIFS($X$7:X217,$AJ$7:AJ217,"&lt;&gt;No",$B$7:B217,"&lt;&gt;"))</f>
        <v/>
      </c>
      <c r="AN217" s="22">
        <f>IF(B217="","",SUMIFS($Y$7:Y217,$AJ$7:AJ217,"&lt;&gt;No",$B$7:B217,"&lt;&gt;"))</f>
        <v/>
      </c>
    </row>
    <row r="218">
      <c r="A218" s="16" t="n"/>
      <c r="B218" s="17" t="n"/>
      <c r="C218" s="18" t="n"/>
      <c r="D218" s="18" t="n"/>
      <c r="E218" s="16" t="n"/>
      <c r="F218" s="16" t="n"/>
      <c r="G218" s="16" t="n"/>
      <c r="H218" s="16" t="n"/>
      <c r="I218" s="16" t="n"/>
      <c r="J218" s="16" t="n"/>
      <c r="K218" s="16" t="n"/>
      <c r="L218" s="16" t="n"/>
      <c r="M218" s="19" t="n"/>
      <c r="N218" s="19" t="n"/>
      <c r="O218" s="19" t="n"/>
      <c r="P218" s="19" t="n"/>
      <c r="Q218" s="19" t="n"/>
      <c r="R218" s="20" t="n"/>
      <c r="S218" s="19" t="n"/>
      <c r="T218" s="20" t="n"/>
      <c r="U218" s="20" t="n"/>
      <c r="V218" s="20" t="n"/>
      <c r="W218" s="20" t="n"/>
      <c r="X218" s="21">
        <f>IF(T218="","",T218-IF(U218="",0,U218)-IF(V218="",0,V218)-IF(W218="",0,W218))</f>
        <v/>
      </c>
      <c r="Y218" s="22">
        <f>IF(OR(R218="",R218=0,X218=""),"",X218/R218)</f>
        <v/>
      </c>
      <c r="Z218" s="16" t="n"/>
      <c r="AA218" s="16" t="n"/>
      <c r="AB218" s="16" t="n"/>
      <c r="AC218" s="16" t="n"/>
      <c r="AD218" s="16" t="n"/>
      <c r="AE218" s="16" t="n"/>
      <c r="AF218" s="16" t="n"/>
      <c r="AG218" s="16" t="n"/>
      <c r="AH218" s="23" t="n"/>
      <c r="AI218" s="21">
        <f>IF(X218="","",IF(G218="MXN",X218,IF(AH218="","",X218*AH218)))</f>
        <v/>
      </c>
      <c r="AJ218" s="16" t="n"/>
      <c r="AK218" s="24">
        <f>IF(B218="","",CHOOSE(WEEKDAY(B218,2),"Lunes","Martes","Miércoles","Jueves","Viernes","Sábado","Domingo"))</f>
        <v/>
      </c>
      <c r="AL218" s="24">
        <f>IF(C218="","",IF(HOUR(C218)&lt;6,"00-06",IF(HOUR(C218)&lt;10,"06-10",IF(HOUR(C218)&lt;14,"10-14",IF(HOUR(C218)&lt;18,"14-18",IF(HOUR(C218)&lt;22,"18-22","22-24"))))))</f>
        <v/>
      </c>
      <c r="AM218" s="21">
        <f>IF(B218="","",SUMIFS($X$7:X218,$AJ$7:AJ218,"&lt;&gt;No",$B$7:B218,"&lt;&gt;"))</f>
        <v/>
      </c>
      <c r="AN218" s="22">
        <f>IF(B218="","",SUMIFS($Y$7:Y218,$AJ$7:AJ218,"&lt;&gt;No",$B$7:B218,"&lt;&gt;"))</f>
        <v/>
      </c>
    </row>
    <row r="219">
      <c r="A219" s="16" t="n"/>
      <c r="B219" s="17" t="n"/>
      <c r="C219" s="18" t="n"/>
      <c r="D219" s="18" t="n"/>
      <c r="E219" s="16" t="n"/>
      <c r="F219" s="16" t="n"/>
      <c r="G219" s="16" t="n"/>
      <c r="H219" s="16" t="n"/>
      <c r="I219" s="16" t="n"/>
      <c r="J219" s="16" t="n"/>
      <c r="K219" s="16" t="n"/>
      <c r="L219" s="16" t="n"/>
      <c r="M219" s="19" t="n"/>
      <c r="N219" s="19" t="n"/>
      <c r="O219" s="19" t="n"/>
      <c r="P219" s="19" t="n"/>
      <c r="Q219" s="19" t="n"/>
      <c r="R219" s="20" t="n"/>
      <c r="S219" s="19" t="n"/>
      <c r="T219" s="20" t="n"/>
      <c r="U219" s="20" t="n"/>
      <c r="V219" s="20" t="n"/>
      <c r="W219" s="20" t="n"/>
      <c r="X219" s="21">
        <f>IF(T219="","",T219-IF(U219="",0,U219)-IF(V219="",0,V219)-IF(W219="",0,W219))</f>
        <v/>
      </c>
      <c r="Y219" s="22">
        <f>IF(OR(R219="",R219=0,X219=""),"",X219/R219)</f>
        <v/>
      </c>
      <c r="Z219" s="16" t="n"/>
      <c r="AA219" s="16" t="n"/>
      <c r="AB219" s="16" t="n"/>
      <c r="AC219" s="16" t="n"/>
      <c r="AD219" s="16" t="n"/>
      <c r="AE219" s="16" t="n"/>
      <c r="AF219" s="16" t="n"/>
      <c r="AG219" s="16" t="n"/>
      <c r="AH219" s="23" t="n"/>
      <c r="AI219" s="21">
        <f>IF(X219="","",IF(G219="MXN",X219,IF(AH219="","",X219*AH219)))</f>
        <v/>
      </c>
      <c r="AJ219" s="16" t="n"/>
      <c r="AK219" s="24">
        <f>IF(B219="","",CHOOSE(WEEKDAY(B219,2),"Lunes","Martes","Miércoles","Jueves","Viernes","Sábado","Domingo"))</f>
        <v/>
      </c>
      <c r="AL219" s="24">
        <f>IF(C219="","",IF(HOUR(C219)&lt;6,"00-06",IF(HOUR(C219)&lt;10,"06-10",IF(HOUR(C219)&lt;14,"10-14",IF(HOUR(C219)&lt;18,"14-18",IF(HOUR(C219)&lt;22,"18-22","22-24"))))))</f>
        <v/>
      </c>
      <c r="AM219" s="21">
        <f>IF(B219="","",SUMIFS($X$7:X219,$AJ$7:AJ219,"&lt;&gt;No",$B$7:B219,"&lt;&gt;"))</f>
        <v/>
      </c>
      <c r="AN219" s="22">
        <f>IF(B219="","",SUMIFS($Y$7:Y219,$AJ$7:AJ219,"&lt;&gt;No",$B$7:B219,"&lt;&gt;"))</f>
        <v/>
      </c>
    </row>
    <row r="220">
      <c r="A220" s="16" t="n"/>
      <c r="B220" s="17" t="n"/>
      <c r="C220" s="18" t="n"/>
      <c r="D220" s="18" t="n"/>
      <c r="E220" s="16" t="n"/>
      <c r="F220" s="16" t="n"/>
      <c r="G220" s="16" t="n"/>
      <c r="H220" s="16" t="n"/>
      <c r="I220" s="16" t="n"/>
      <c r="J220" s="16" t="n"/>
      <c r="K220" s="16" t="n"/>
      <c r="L220" s="16" t="n"/>
      <c r="M220" s="19" t="n"/>
      <c r="N220" s="19" t="n"/>
      <c r="O220" s="19" t="n"/>
      <c r="P220" s="19" t="n"/>
      <c r="Q220" s="19" t="n"/>
      <c r="R220" s="20" t="n"/>
      <c r="S220" s="19" t="n"/>
      <c r="T220" s="20" t="n"/>
      <c r="U220" s="20" t="n"/>
      <c r="V220" s="20" t="n"/>
      <c r="W220" s="20" t="n"/>
      <c r="X220" s="21">
        <f>IF(T220="","",T220-IF(U220="",0,U220)-IF(V220="",0,V220)-IF(W220="",0,W220))</f>
        <v/>
      </c>
      <c r="Y220" s="22">
        <f>IF(OR(R220="",R220=0,X220=""),"",X220/R220)</f>
        <v/>
      </c>
      <c r="Z220" s="16" t="n"/>
      <c r="AA220" s="16" t="n"/>
      <c r="AB220" s="16" t="n"/>
      <c r="AC220" s="16" t="n"/>
      <c r="AD220" s="16" t="n"/>
      <c r="AE220" s="16" t="n"/>
      <c r="AF220" s="16" t="n"/>
      <c r="AG220" s="16" t="n"/>
      <c r="AH220" s="23" t="n"/>
      <c r="AI220" s="21">
        <f>IF(X220="","",IF(G220="MXN",X220,IF(AH220="","",X220*AH220)))</f>
        <v/>
      </c>
      <c r="AJ220" s="16" t="n"/>
      <c r="AK220" s="24">
        <f>IF(B220="","",CHOOSE(WEEKDAY(B220,2),"Lunes","Martes","Miércoles","Jueves","Viernes","Sábado","Domingo"))</f>
        <v/>
      </c>
      <c r="AL220" s="24">
        <f>IF(C220="","",IF(HOUR(C220)&lt;6,"00-06",IF(HOUR(C220)&lt;10,"06-10",IF(HOUR(C220)&lt;14,"10-14",IF(HOUR(C220)&lt;18,"14-18",IF(HOUR(C220)&lt;22,"18-22","22-24"))))))</f>
        <v/>
      </c>
      <c r="AM220" s="21">
        <f>IF(B220="","",SUMIFS($X$7:X220,$AJ$7:AJ220,"&lt;&gt;No",$B$7:B220,"&lt;&gt;"))</f>
        <v/>
      </c>
      <c r="AN220" s="22">
        <f>IF(B220="","",SUMIFS($Y$7:Y220,$AJ$7:AJ220,"&lt;&gt;No",$B$7:B220,"&lt;&gt;"))</f>
        <v/>
      </c>
    </row>
    <row r="221">
      <c r="A221" s="16" t="n"/>
      <c r="B221" s="17" t="n"/>
      <c r="C221" s="18" t="n"/>
      <c r="D221" s="18" t="n"/>
      <c r="E221" s="16" t="n"/>
      <c r="F221" s="16" t="n"/>
      <c r="G221" s="16" t="n"/>
      <c r="H221" s="16" t="n"/>
      <c r="I221" s="16" t="n"/>
      <c r="J221" s="16" t="n"/>
      <c r="K221" s="16" t="n"/>
      <c r="L221" s="16" t="n"/>
      <c r="M221" s="19" t="n"/>
      <c r="N221" s="19" t="n"/>
      <c r="O221" s="19" t="n"/>
      <c r="P221" s="19" t="n"/>
      <c r="Q221" s="19" t="n"/>
      <c r="R221" s="20" t="n"/>
      <c r="S221" s="19" t="n"/>
      <c r="T221" s="20" t="n"/>
      <c r="U221" s="20" t="n"/>
      <c r="V221" s="20" t="n"/>
      <c r="W221" s="20" t="n"/>
      <c r="X221" s="21">
        <f>IF(T221="","",T221-IF(U221="",0,U221)-IF(V221="",0,V221)-IF(W221="",0,W221))</f>
        <v/>
      </c>
      <c r="Y221" s="22">
        <f>IF(OR(R221="",R221=0,X221=""),"",X221/R221)</f>
        <v/>
      </c>
      <c r="Z221" s="16" t="n"/>
      <c r="AA221" s="16" t="n"/>
      <c r="AB221" s="16" t="n"/>
      <c r="AC221" s="16" t="n"/>
      <c r="AD221" s="16" t="n"/>
      <c r="AE221" s="16" t="n"/>
      <c r="AF221" s="16" t="n"/>
      <c r="AG221" s="16" t="n"/>
      <c r="AH221" s="23" t="n"/>
      <c r="AI221" s="21">
        <f>IF(X221="","",IF(G221="MXN",X221,IF(AH221="","",X221*AH221)))</f>
        <v/>
      </c>
      <c r="AJ221" s="16" t="n"/>
      <c r="AK221" s="24">
        <f>IF(B221="","",CHOOSE(WEEKDAY(B221,2),"Lunes","Martes","Miércoles","Jueves","Viernes","Sábado","Domingo"))</f>
        <v/>
      </c>
      <c r="AL221" s="24">
        <f>IF(C221="","",IF(HOUR(C221)&lt;6,"00-06",IF(HOUR(C221)&lt;10,"06-10",IF(HOUR(C221)&lt;14,"10-14",IF(HOUR(C221)&lt;18,"14-18",IF(HOUR(C221)&lt;22,"18-22","22-24"))))))</f>
        <v/>
      </c>
      <c r="AM221" s="21">
        <f>IF(B221="","",SUMIFS($X$7:X221,$AJ$7:AJ221,"&lt;&gt;No",$B$7:B221,"&lt;&gt;"))</f>
        <v/>
      </c>
      <c r="AN221" s="22">
        <f>IF(B221="","",SUMIFS($Y$7:Y221,$AJ$7:AJ221,"&lt;&gt;No",$B$7:B221,"&lt;&gt;"))</f>
        <v/>
      </c>
    </row>
    <row r="222">
      <c r="A222" s="16" t="n"/>
      <c r="B222" s="17" t="n"/>
      <c r="C222" s="18" t="n"/>
      <c r="D222" s="18" t="n"/>
      <c r="E222" s="16" t="n"/>
      <c r="F222" s="16" t="n"/>
      <c r="G222" s="16" t="n"/>
      <c r="H222" s="16" t="n"/>
      <c r="I222" s="16" t="n"/>
      <c r="J222" s="16" t="n"/>
      <c r="K222" s="16" t="n"/>
      <c r="L222" s="16" t="n"/>
      <c r="M222" s="19" t="n"/>
      <c r="N222" s="19" t="n"/>
      <c r="O222" s="19" t="n"/>
      <c r="P222" s="19" t="n"/>
      <c r="Q222" s="19" t="n"/>
      <c r="R222" s="20" t="n"/>
      <c r="S222" s="19" t="n"/>
      <c r="T222" s="20" t="n"/>
      <c r="U222" s="20" t="n"/>
      <c r="V222" s="20" t="n"/>
      <c r="W222" s="20" t="n"/>
      <c r="X222" s="21">
        <f>IF(T222="","",T222-IF(U222="",0,U222)-IF(V222="",0,V222)-IF(W222="",0,W222))</f>
        <v/>
      </c>
      <c r="Y222" s="22">
        <f>IF(OR(R222="",R222=0,X222=""),"",X222/R222)</f>
        <v/>
      </c>
      <c r="Z222" s="16" t="n"/>
      <c r="AA222" s="16" t="n"/>
      <c r="AB222" s="16" t="n"/>
      <c r="AC222" s="16" t="n"/>
      <c r="AD222" s="16" t="n"/>
      <c r="AE222" s="16" t="n"/>
      <c r="AF222" s="16" t="n"/>
      <c r="AG222" s="16" t="n"/>
      <c r="AH222" s="23" t="n"/>
      <c r="AI222" s="21">
        <f>IF(X222="","",IF(G222="MXN",X222,IF(AH222="","",X222*AH222)))</f>
        <v/>
      </c>
      <c r="AJ222" s="16" t="n"/>
      <c r="AK222" s="24">
        <f>IF(B222="","",CHOOSE(WEEKDAY(B222,2),"Lunes","Martes","Miércoles","Jueves","Viernes","Sábado","Domingo"))</f>
        <v/>
      </c>
      <c r="AL222" s="24">
        <f>IF(C222="","",IF(HOUR(C222)&lt;6,"00-06",IF(HOUR(C222)&lt;10,"06-10",IF(HOUR(C222)&lt;14,"10-14",IF(HOUR(C222)&lt;18,"14-18",IF(HOUR(C222)&lt;22,"18-22","22-24"))))))</f>
        <v/>
      </c>
      <c r="AM222" s="21">
        <f>IF(B222="","",SUMIFS($X$7:X222,$AJ$7:AJ222,"&lt;&gt;No",$B$7:B222,"&lt;&gt;"))</f>
        <v/>
      </c>
      <c r="AN222" s="22">
        <f>IF(B222="","",SUMIFS($Y$7:Y222,$AJ$7:AJ222,"&lt;&gt;No",$B$7:B222,"&lt;&gt;"))</f>
        <v/>
      </c>
    </row>
    <row r="223">
      <c r="A223" s="16" t="n"/>
      <c r="B223" s="17" t="n"/>
      <c r="C223" s="18" t="n"/>
      <c r="D223" s="18" t="n"/>
      <c r="E223" s="16" t="n"/>
      <c r="F223" s="16" t="n"/>
      <c r="G223" s="16" t="n"/>
      <c r="H223" s="16" t="n"/>
      <c r="I223" s="16" t="n"/>
      <c r="J223" s="16" t="n"/>
      <c r="K223" s="16" t="n"/>
      <c r="L223" s="16" t="n"/>
      <c r="M223" s="19" t="n"/>
      <c r="N223" s="19" t="n"/>
      <c r="O223" s="19" t="n"/>
      <c r="P223" s="19" t="n"/>
      <c r="Q223" s="19" t="n"/>
      <c r="R223" s="20" t="n"/>
      <c r="S223" s="19" t="n"/>
      <c r="T223" s="20" t="n"/>
      <c r="U223" s="20" t="n"/>
      <c r="V223" s="20" t="n"/>
      <c r="W223" s="20" t="n"/>
      <c r="X223" s="21">
        <f>IF(T223="","",T223-IF(U223="",0,U223)-IF(V223="",0,V223)-IF(W223="",0,W223))</f>
        <v/>
      </c>
      <c r="Y223" s="22">
        <f>IF(OR(R223="",R223=0,X223=""),"",X223/R223)</f>
        <v/>
      </c>
      <c r="Z223" s="16" t="n"/>
      <c r="AA223" s="16" t="n"/>
      <c r="AB223" s="16" t="n"/>
      <c r="AC223" s="16" t="n"/>
      <c r="AD223" s="16" t="n"/>
      <c r="AE223" s="16" t="n"/>
      <c r="AF223" s="16" t="n"/>
      <c r="AG223" s="16" t="n"/>
      <c r="AH223" s="23" t="n"/>
      <c r="AI223" s="21">
        <f>IF(X223="","",IF(G223="MXN",X223,IF(AH223="","",X223*AH223)))</f>
        <v/>
      </c>
      <c r="AJ223" s="16" t="n"/>
      <c r="AK223" s="24">
        <f>IF(B223="","",CHOOSE(WEEKDAY(B223,2),"Lunes","Martes","Miércoles","Jueves","Viernes","Sábado","Domingo"))</f>
        <v/>
      </c>
      <c r="AL223" s="24">
        <f>IF(C223="","",IF(HOUR(C223)&lt;6,"00-06",IF(HOUR(C223)&lt;10,"06-10",IF(HOUR(C223)&lt;14,"10-14",IF(HOUR(C223)&lt;18,"14-18",IF(HOUR(C223)&lt;22,"18-22","22-24"))))))</f>
        <v/>
      </c>
      <c r="AM223" s="21">
        <f>IF(B223="","",SUMIFS($X$7:X223,$AJ$7:AJ223,"&lt;&gt;No",$B$7:B223,"&lt;&gt;"))</f>
        <v/>
      </c>
      <c r="AN223" s="22">
        <f>IF(B223="","",SUMIFS($Y$7:Y223,$AJ$7:AJ223,"&lt;&gt;No",$B$7:B223,"&lt;&gt;"))</f>
        <v/>
      </c>
    </row>
    <row r="224">
      <c r="A224" s="16" t="n"/>
      <c r="B224" s="17" t="n"/>
      <c r="C224" s="18" t="n"/>
      <c r="D224" s="18" t="n"/>
      <c r="E224" s="16" t="n"/>
      <c r="F224" s="16" t="n"/>
      <c r="G224" s="16" t="n"/>
      <c r="H224" s="16" t="n"/>
      <c r="I224" s="16" t="n"/>
      <c r="J224" s="16" t="n"/>
      <c r="K224" s="16" t="n"/>
      <c r="L224" s="16" t="n"/>
      <c r="M224" s="19" t="n"/>
      <c r="N224" s="19" t="n"/>
      <c r="O224" s="19" t="n"/>
      <c r="P224" s="19" t="n"/>
      <c r="Q224" s="19" t="n"/>
      <c r="R224" s="20" t="n"/>
      <c r="S224" s="19" t="n"/>
      <c r="T224" s="20" t="n"/>
      <c r="U224" s="20" t="n"/>
      <c r="V224" s="20" t="n"/>
      <c r="W224" s="20" t="n"/>
      <c r="X224" s="21">
        <f>IF(T224="","",T224-IF(U224="",0,U224)-IF(V224="",0,V224)-IF(W224="",0,W224))</f>
        <v/>
      </c>
      <c r="Y224" s="22">
        <f>IF(OR(R224="",R224=0,X224=""),"",X224/R224)</f>
        <v/>
      </c>
      <c r="Z224" s="16" t="n"/>
      <c r="AA224" s="16" t="n"/>
      <c r="AB224" s="16" t="n"/>
      <c r="AC224" s="16" t="n"/>
      <c r="AD224" s="16" t="n"/>
      <c r="AE224" s="16" t="n"/>
      <c r="AF224" s="16" t="n"/>
      <c r="AG224" s="16" t="n"/>
      <c r="AH224" s="23" t="n"/>
      <c r="AI224" s="21">
        <f>IF(X224="","",IF(G224="MXN",X224,IF(AH224="","",X224*AH224)))</f>
        <v/>
      </c>
      <c r="AJ224" s="16" t="n"/>
      <c r="AK224" s="24">
        <f>IF(B224="","",CHOOSE(WEEKDAY(B224,2),"Lunes","Martes","Miércoles","Jueves","Viernes","Sábado","Domingo"))</f>
        <v/>
      </c>
      <c r="AL224" s="24">
        <f>IF(C224="","",IF(HOUR(C224)&lt;6,"00-06",IF(HOUR(C224)&lt;10,"06-10",IF(HOUR(C224)&lt;14,"10-14",IF(HOUR(C224)&lt;18,"14-18",IF(HOUR(C224)&lt;22,"18-22","22-24"))))))</f>
        <v/>
      </c>
      <c r="AM224" s="21">
        <f>IF(B224="","",SUMIFS($X$7:X224,$AJ$7:AJ224,"&lt;&gt;No",$B$7:B224,"&lt;&gt;"))</f>
        <v/>
      </c>
      <c r="AN224" s="22">
        <f>IF(B224="","",SUMIFS($Y$7:Y224,$AJ$7:AJ224,"&lt;&gt;No",$B$7:B224,"&lt;&gt;"))</f>
        <v/>
      </c>
    </row>
    <row r="225">
      <c r="A225" s="16" t="n"/>
      <c r="B225" s="17" t="n"/>
      <c r="C225" s="18" t="n"/>
      <c r="D225" s="18" t="n"/>
      <c r="E225" s="16" t="n"/>
      <c r="F225" s="16" t="n"/>
      <c r="G225" s="16" t="n"/>
      <c r="H225" s="16" t="n"/>
      <c r="I225" s="16" t="n"/>
      <c r="J225" s="16" t="n"/>
      <c r="K225" s="16" t="n"/>
      <c r="L225" s="16" t="n"/>
      <c r="M225" s="19" t="n"/>
      <c r="N225" s="19" t="n"/>
      <c r="O225" s="19" t="n"/>
      <c r="P225" s="19" t="n"/>
      <c r="Q225" s="19" t="n"/>
      <c r="R225" s="20" t="n"/>
      <c r="S225" s="19" t="n"/>
      <c r="T225" s="20" t="n"/>
      <c r="U225" s="20" t="n"/>
      <c r="V225" s="20" t="n"/>
      <c r="W225" s="20" t="n"/>
      <c r="X225" s="21">
        <f>IF(T225="","",T225-IF(U225="",0,U225)-IF(V225="",0,V225)-IF(W225="",0,W225))</f>
        <v/>
      </c>
      <c r="Y225" s="22">
        <f>IF(OR(R225="",R225=0,X225=""),"",X225/R225)</f>
        <v/>
      </c>
      <c r="Z225" s="16" t="n"/>
      <c r="AA225" s="16" t="n"/>
      <c r="AB225" s="16" t="n"/>
      <c r="AC225" s="16" t="n"/>
      <c r="AD225" s="16" t="n"/>
      <c r="AE225" s="16" t="n"/>
      <c r="AF225" s="16" t="n"/>
      <c r="AG225" s="16" t="n"/>
      <c r="AH225" s="23" t="n"/>
      <c r="AI225" s="21">
        <f>IF(X225="","",IF(G225="MXN",X225,IF(AH225="","",X225*AH225)))</f>
        <v/>
      </c>
      <c r="AJ225" s="16" t="n"/>
      <c r="AK225" s="24">
        <f>IF(B225="","",CHOOSE(WEEKDAY(B225,2),"Lunes","Martes","Miércoles","Jueves","Viernes","Sábado","Domingo"))</f>
        <v/>
      </c>
      <c r="AL225" s="24">
        <f>IF(C225="","",IF(HOUR(C225)&lt;6,"00-06",IF(HOUR(C225)&lt;10,"06-10",IF(HOUR(C225)&lt;14,"10-14",IF(HOUR(C225)&lt;18,"14-18",IF(HOUR(C225)&lt;22,"18-22","22-24"))))))</f>
        <v/>
      </c>
      <c r="AM225" s="21">
        <f>IF(B225="","",SUMIFS($X$7:X225,$AJ$7:AJ225,"&lt;&gt;No",$B$7:B225,"&lt;&gt;"))</f>
        <v/>
      </c>
      <c r="AN225" s="22">
        <f>IF(B225="","",SUMIFS($Y$7:Y225,$AJ$7:AJ225,"&lt;&gt;No",$B$7:B225,"&lt;&gt;"))</f>
        <v/>
      </c>
    </row>
    <row r="226">
      <c r="A226" s="16" t="n"/>
      <c r="B226" s="17" t="n"/>
      <c r="C226" s="18" t="n"/>
      <c r="D226" s="18" t="n"/>
      <c r="E226" s="16" t="n"/>
      <c r="F226" s="16" t="n"/>
      <c r="G226" s="16" t="n"/>
      <c r="H226" s="16" t="n"/>
      <c r="I226" s="16" t="n"/>
      <c r="J226" s="16" t="n"/>
      <c r="K226" s="16" t="n"/>
      <c r="L226" s="16" t="n"/>
      <c r="M226" s="19" t="n"/>
      <c r="N226" s="19" t="n"/>
      <c r="O226" s="19" t="n"/>
      <c r="P226" s="19" t="n"/>
      <c r="Q226" s="19" t="n"/>
      <c r="R226" s="20" t="n"/>
      <c r="S226" s="19" t="n"/>
      <c r="T226" s="20" t="n"/>
      <c r="U226" s="20" t="n"/>
      <c r="V226" s="20" t="n"/>
      <c r="W226" s="20" t="n"/>
      <c r="X226" s="21">
        <f>IF(T226="","",T226-IF(U226="",0,U226)-IF(V226="",0,V226)-IF(W226="",0,W226))</f>
        <v/>
      </c>
      <c r="Y226" s="22">
        <f>IF(OR(R226="",R226=0,X226=""),"",X226/R226)</f>
        <v/>
      </c>
      <c r="Z226" s="16" t="n"/>
      <c r="AA226" s="16" t="n"/>
      <c r="AB226" s="16" t="n"/>
      <c r="AC226" s="16" t="n"/>
      <c r="AD226" s="16" t="n"/>
      <c r="AE226" s="16" t="n"/>
      <c r="AF226" s="16" t="n"/>
      <c r="AG226" s="16" t="n"/>
      <c r="AH226" s="23" t="n"/>
      <c r="AI226" s="21">
        <f>IF(X226="","",IF(G226="MXN",X226,IF(AH226="","",X226*AH226)))</f>
        <v/>
      </c>
      <c r="AJ226" s="16" t="n"/>
      <c r="AK226" s="24">
        <f>IF(B226="","",CHOOSE(WEEKDAY(B226,2),"Lunes","Martes","Miércoles","Jueves","Viernes","Sábado","Domingo"))</f>
        <v/>
      </c>
      <c r="AL226" s="24">
        <f>IF(C226="","",IF(HOUR(C226)&lt;6,"00-06",IF(HOUR(C226)&lt;10,"06-10",IF(HOUR(C226)&lt;14,"10-14",IF(HOUR(C226)&lt;18,"14-18",IF(HOUR(C226)&lt;22,"18-22","22-24"))))))</f>
        <v/>
      </c>
      <c r="AM226" s="21">
        <f>IF(B226="","",SUMIFS($X$7:X226,$AJ$7:AJ226,"&lt;&gt;No",$B$7:B226,"&lt;&gt;"))</f>
        <v/>
      </c>
      <c r="AN226" s="22">
        <f>IF(B226="","",SUMIFS($Y$7:Y226,$AJ$7:AJ226,"&lt;&gt;No",$B$7:B226,"&lt;&gt;"))</f>
        <v/>
      </c>
    </row>
    <row r="227">
      <c r="A227" s="16" t="n"/>
      <c r="B227" s="17" t="n"/>
      <c r="C227" s="18" t="n"/>
      <c r="D227" s="18" t="n"/>
      <c r="E227" s="16" t="n"/>
      <c r="F227" s="16" t="n"/>
      <c r="G227" s="16" t="n"/>
      <c r="H227" s="16" t="n"/>
      <c r="I227" s="16" t="n"/>
      <c r="J227" s="16" t="n"/>
      <c r="K227" s="16" t="n"/>
      <c r="L227" s="16" t="n"/>
      <c r="M227" s="19" t="n"/>
      <c r="N227" s="19" t="n"/>
      <c r="O227" s="19" t="n"/>
      <c r="P227" s="19" t="n"/>
      <c r="Q227" s="19" t="n"/>
      <c r="R227" s="20" t="n"/>
      <c r="S227" s="19" t="n"/>
      <c r="T227" s="20" t="n"/>
      <c r="U227" s="20" t="n"/>
      <c r="V227" s="20" t="n"/>
      <c r="W227" s="20" t="n"/>
      <c r="X227" s="21">
        <f>IF(T227="","",T227-IF(U227="",0,U227)-IF(V227="",0,V227)-IF(W227="",0,W227))</f>
        <v/>
      </c>
      <c r="Y227" s="22">
        <f>IF(OR(R227="",R227=0,X227=""),"",X227/R227)</f>
        <v/>
      </c>
      <c r="Z227" s="16" t="n"/>
      <c r="AA227" s="16" t="n"/>
      <c r="AB227" s="16" t="n"/>
      <c r="AC227" s="16" t="n"/>
      <c r="AD227" s="16" t="n"/>
      <c r="AE227" s="16" t="n"/>
      <c r="AF227" s="16" t="n"/>
      <c r="AG227" s="16" t="n"/>
      <c r="AH227" s="23" t="n"/>
      <c r="AI227" s="21">
        <f>IF(X227="","",IF(G227="MXN",X227,IF(AH227="","",X227*AH227)))</f>
        <v/>
      </c>
      <c r="AJ227" s="16" t="n"/>
      <c r="AK227" s="24">
        <f>IF(B227="","",CHOOSE(WEEKDAY(B227,2),"Lunes","Martes","Miércoles","Jueves","Viernes","Sábado","Domingo"))</f>
        <v/>
      </c>
      <c r="AL227" s="24">
        <f>IF(C227="","",IF(HOUR(C227)&lt;6,"00-06",IF(HOUR(C227)&lt;10,"06-10",IF(HOUR(C227)&lt;14,"10-14",IF(HOUR(C227)&lt;18,"14-18",IF(HOUR(C227)&lt;22,"18-22","22-24"))))))</f>
        <v/>
      </c>
      <c r="AM227" s="21">
        <f>IF(B227="","",SUMIFS($X$7:X227,$AJ$7:AJ227,"&lt;&gt;No",$B$7:B227,"&lt;&gt;"))</f>
        <v/>
      </c>
      <c r="AN227" s="22">
        <f>IF(B227="","",SUMIFS($Y$7:Y227,$AJ$7:AJ227,"&lt;&gt;No",$B$7:B227,"&lt;&gt;"))</f>
        <v/>
      </c>
    </row>
    <row r="228">
      <c r="A228" s="16" t="n"/>
      <c r="B228" s="17" t="n"/>
      <c r="C228" s="18" t="n"/>
      <c r="D228" s="18" t="n"/>
      <c r="E228" s="16" t="n"/>
      <c r="F228" s="16" t="n"/>
      <c r="G228" s="16" t="n"/>
      <c r="H228" s="16" t="n"/>
      <c r="I228" s="16" t="n"/>
      <c r="J228" s="16" t="n"/>
      <c r="K228" s="16" t="n"/>
      <c r="L228" s="16" t="n"/>
      <c r="M228" s="19" t="n"/>
      <c r="N228" s="19" t="n"/>
      <c r="O228" s="19" t="n"/>
      <c r="P228" s="19" t="n"/>
      <c r="Q228" s="19" t="n"/>
      <c r="R228" s="20" t="n"/>
      <c r="S228" s="19" t="n"/>
      <c r="T228" s="20" t="n"/>
      <c r="U228" s="20" t="n"/>
      <c r="V228" s="20" t="n"/>
      <c r="W228" s="20" t="n"/>
      <c r="X228" s="21">
        <f>IF(T228="","",T228-IF(U228="",0,U228)-IF(V228="",0,V228)-IF(W228="",0,W228))</f>
        <v/>
      </c>
      <c r="Y228" s="22">
        <f>IF(OR(R228="",R228=0,X228=""),"",X228/R228)</f>
        <v/>
      </c>
      <c r="Z228" s="16" t="n"/>
      <c r="AA228" s="16" t="n"/>
      <c r="AB228" s="16" t="n"/>
      <c r="AC228" s="16" t="n"/>
      <c r="AD228" s="16" t="n"/>
      <c r="AE228" s="16" t="n"/>
      <c r="AF228" s="16" t="n"/>
      <c r="AG228" s="16" t="n"/>
      <c r="AH228" s="23" t="n"/>
      <c r="AI228" s="21">
        <f>IF(X228="","",IF(G228="MXN",X228,IF(AH228="","",X228*AH228)))</f>
        <v/>
      </c>
      <c r="AJ228" s="16" t="n"/>
      <c r="AK228" s="24">
        <f>IF(B228="","",CHOOSE(WEEKDAY(B228,2),"Lunes","Martes","Miércoles","Jueves","Viernes","Sábado","Domingo"))</f>
        <v/>
      </c>
      <c r="AL228" s="24">
        <f>IF(C228="","",IF(HOUR(C228)&lt;6,"00-06",IF(HOUR(C228)&lt;10,"06-10",IF(HOUR(C228)&lt;14,"10-14",IF(HOUR(C228)&lt;18,"14-18",IF(HOUR(C228)&lt;22,"18-22","22-24"))))))</f>
        <v/>
      </c>
      <c r="AM228" s="21">
        <f>IF(B228="","",SUMIFS($X$7:X228,$AJ$7:AJ228,"&lt;&gt;No",$B$7:B228,"&lt;&gt;"))</f>
        <v/>
      </c>
      <c r="AN228" s="22">
        <f>IF(B228="","",SUMIFS($Y$7:Y228,$AJ$7:AJ228,"&lt;&gt;No",$B$7:B228,"&lt;&gt;"))</f>
        <v/>
      </c>
    </row>
    <row r="229">
      <c r="A229" s="16" t="n"/>
      <c r="B229" s="17" t="n"/>
      <c r="C229" s="18" t="n"/>
      <c r="D229" s="18" t="n"/>
      <c r="E229" s="16" t="n"/>
      <c r="F229" s="16" t="n"/>
      <c r="G229" s="16" t="n"/>
      <c r="H229" s="16" t="n"/>
      <c r="I229" s="16" t="n"/>
      <c r="J229" s="16" t="n"/>
      <c r="K229" s="16" t="n"/>
      <c r="L229" s="16" t="n"/>
      <c r="M229" s="19" t="n"/>
      <c r="N229" s="19" t="n"/>
      <c r="O229" s="19" t="n"/>
      <c r="P229" s="19" t="n"/>
      <c r="Q229" s="19" t="n"/>
      <c r="R229" s="20" t="n"/>
      <c r="S229" s="19" t="n"/>
      <c r="T229" s="20" t="n"/>
      <c r="U229" s="20" t="n"/>
      <c r="V229" s="20" t="n"/>
      <c r="W229" s="20" t="n"/>
      <c r="X229" s="21">
        <f>IF(T229="","",T229-IF(U229="",0,U229)-IF(V229="",0,V229)-IF(W229="",0,W229))</f>
        <v/>
      </c>
      <c r="Y229" s="22">
        <f>IF(OR(R229="",R229=0,X229=""),"",X229/R229)</f>
        <v/>
      </c>
      <c r="Z229" s="16" t="n"/>
      <c r="AA229" s="16" t="n"/>
      <c r="AB229" s="16" t="n"/>
      <c r="AC229" s="16" t="n"/>
      <c r="AD229" s="16" t="n"/>
      <c r="AE229" s="16" t="n"/>
      <c r="AF229" s="16" t="n"/>
      <c r="AG229" s="16" t="n"/>
      <c r="AH229" s="23" t="n"/>
      <c r="AI229" s="21">
        <f>IF(X229="","",IF(G229="MXN",X229,IF(AH229="","",X229*AH229)))</f>
        <v/>
      </c>
      <c r="AJ229" s="16" t="n"/>
      <c r="AK229" s="24">
        <f>IF(B229="","",CHOOSE(WEEKDAY(B229,2),"Lunes","Martes","Miércoles","Jueves","Viernes","Sábado","Domingo"))</f>
        <v/>
      </c>
      <c r="AL229" s="24">
        <f>IF(C229="","",IF(HOUR(C229)&lt;6,"00-06",IF(HOUR(C229)&lt;10,"06-10",IF(HOUR(C229)&lt;14,"10-14",IF(HOUR(C229)&lt;18,"14-18",IF(HOUR(C229)&lt;22,"18-22","22-24"))))))</f>
        <v/>
      </c>
      <c r="AM229" s="21">
        <f>IF(B229="","",SUMIFS($X$7:X229,$AJ$7:AJ229,"&lt;&gt;No",$B$7:B229,"&lt;&gt;"))</f>
        <v/>
      </c>
      <c r="AN229" s="22">
        <f>IF(B229="","",SUMIFS($Y$7:Y229,$AJ$7:AJ229,"&lt;&gt;No",$B$7:B229,"&lt;&gt;"))</f>
        <v/>
      </c>
    </row>
    <row r="230">
      <c r="A230" s="16" t="n"/>
      <c r="B230" s="17" t="n"/>
      <c r="C230" s="18" t="n"/>
      <c r="D230" s="18" t="n"/>
      <c r="E230" s="16" t="n"/>
      <c r="F230" s="16" t="n"/>
      <c r="G230" s="16" t="n"/>
      <c r="H230" s="16" t="n"/>
      <c r="I230" s="16" t="n"/>
      <c r="J230" s="16" t="n"/>
      <c r="K230" s="16" t="n"/>
      <c r="L230" s="16" t="n"/>
      <c r="M230" s="19" t="n"/>
      <c r="N230" s="19" t="n"/>
      <c r="O230" s="19" t="n"/>
      <c r="P230" s="19" t="n"/>
      <c r="Q230" s="19" t="n"/>
      <c r="R230" s="20" t="n"/>
      <c r="S230" s="19" t="n"/>
      <c r="T230" s="20" t="n"/>
      <c r="U230" s="20" t="n"/>
      <c r="V230" s="20" t="n"/>
      <c r="W230" s="20" t="n"/>
      <c r="X230" s="21">
        <f>IF(T230="","",T230-IF(U230="",0,U230)-IF(V230="",0,V230)-IF(W230="",0,W230))</f>
        <v/>
      </c>
      <c r="Y230" s="22">
        <f>IF(OR(R230="",R230=0,X230=""),"",X230/R230)</f>
        <v/>
      </c>
      <c r="Z230" s="16" t="n"/>
      <c r="AA230" s="16" t="n"/>
      <c r="AB230" s="16" t="n"/>
      <c r="AC230" s="16" t="n"/>
      <c r="AD230" s="16" t="n"/>
      <c r="AE230" s="16" t="n"/>
      <c r="AF230" s="16" t="n"/>
      <c r="AG230" s="16" t="n"/>
      <c r="AH230" s="23" t="n"/>
      <c r="AI230" s="21">
        <f>IF(X230="","",IF(G230="MXN",X230,IF(AH230="","",X230*AH230)))</f>
        <v/>
      </c>
      <c r="AJ230" s="16" t="n"/>
      <c r="AK230" s="24">
        <f>IF(B230="","",CHOOSE(WEEKDAY(B230,2),"Lunes","Martes","Miércoles","Jueves","Viernes","Sábado","Domingo"))</f>
        <v/>
      </c>
      <c r="AL230" s="24">
        <f>IF(C230="","",IF(HOUR(C230)&lt;6,"00-06",IF(HOUR(C230)&lt;10,"06-10",IF(HOUR(C230)&lt;14,"10-14",IF(HOUR(C230)&lt;18,"14-18",IF(HOUR(C230)&lt;22,"18-22","22-24"))))))</f>
        <v/>
      </c>
      <c r="AM230" s="21">
        <f>IF(B230="","",SUMIFS($X$7:X230,$AJ$7:AJ230,"&lt;&gt;No",$B$7:B230,"&lt;&gt;"))</f>
        <v/>
      </c>
      <c r="AN230" s="22">
        <f>IF(B230="","",SUMIFS($Y$7:Y230,$AJ$7:AJ230,"&lt;&gt;No",$B$7:B230,"&lt;&gt;"))</f>
        <v/>
      </c>
    </row>
    <row r="231">
      <c r="A231" s="16" t="n"/>
      <c r="B231" s="17" t="n"/>
      <c r="C231" s="18" t="n"/>
      <c r="D231" s="18" t="n"/>
      <c r="E231" s="16" t="n"/>
      <c r="F231" s="16" t="n"/>
      <c r="G231" s="16" t="n"/>
      <c r="H231" s="16" t="n"/>
      <c r="I231" s="16" t="n"/>
      <c r="J231" s="16" t="n"/>
      <c r="K231" s="16" t="n"/>
      <c r="L231" s="16" t="n"/>
      <c r="M231" s="19" t="n"/>
      <c r="N231" s="19" t="n"/>
      <c r="O231" s="19" t="n"/>
      <c r="P231" s="19" t="n"/>
      <c r="Q231" s="19" t="n"/>
      <c r="R231" s="20" t="n"/>
      <c r="S231" s="19" t="n"/>
      <c r="T231" s="20" t="n"/>
      <c r="U231" s="20" t="n"/>
      <c r="V231" s="20" t="n"/>
      <c r="W231" s="20" t="n"/>
      <c r="X231" s="21">
        <f>IF(T231="","",T231-IF(U231="",0,U231)-IF(V231="",0,V231)-IF(W231="",0,W231))</f>
        <v/>
      </c>
      <c r="Y231" s="22">
        <f>IF(OR(R231="",R231=0,X231=""),"",X231/R231)</f>
        <v/>
      </c>
      <c r="Z231" s="16" t="n"/>
      <c r="AA231" s="16" t="n"/>
      <c r="AB231" s="16" t="n"/>
      <c r="AC231" s="16" t="n"/>
      <c r="AD231" s="16" t="n"/>
      <c r="AE231" s="16" t="n"/>
      <c r="AF231" s="16" t="n"/>
      <c r="AG231" s="16" t="n"/>
      <c r="AH231" s="23" t="n"/>
      <c r="AI231" s="21">
        <f>IF(X231="","",IF(G231="MXN",X231,IF(AH231="","",X231*AH231)))</f>
        <v/>
      </c>
      <c r="AJ231" s="16" t="n"/>
      <c r="AK231" s="24">
        <f>IF(B231="","",CHOOSE(WEEKDAY(B231,2),"Lunes","Martes","Miércoles","Jueves","Viernes","Sábado","Domingo"))</f>
        <v/>
      </c>
      <c r="AL231" s="24">
        <f>IF(C231="","",IF(HOUR(C231)&lt;6,"00-06",IF(HOUR(C231)&lt;10,"06-10",IF(HOUR(C231)&lt;14,"10-14",IF(HOUR(C231)&lt;18,"14-18",IF(HOUR(C231)&lt;22,"18-22","22-24"))))))</f>
        <v/>
      </c>
      <c r="AM231" s="21">
        <f>IF(B231="","",SUMIFS($X$7:X231,$AJ$7:AJ231,"&lt;&gt;No",$B$7:B231,"&lt;&gt;"))</f>
        <v/>
      </c>
      <c r="AN231" s="22">
        <f>IF(B231="","",SUMIFS($Y$7:Y231,$AJ$7:AJ231,"&lt;&gt;No",$B$7:B231,"&lt;&gt;"))</f>
        <v/>
      </c>
    </row>
    <row r="232">
      <c r="A232" s="16" t="n"/>
      <c r="B232" s="17" t="n"/>
      <c r="C232" s="18" t="n"/>
      <c r="D232" s="18" t="n"/>
      <c r="E232" s="16" t="n"/>
      <c r="F232" s="16" t="n"/>
      <c r="G232" s="16" t="n"/>
      <c r="H232" s="16" t="n"/>
      <c r="I232" s="16" t="n"/>
      <c r="J232" s="16" t="n"/>
      <c r="K232" s="16" t="n"/>
      <c r="L232" s="16" t="n"/>
      <c r="M232" s="19" t="n"/>
      <c r="N232" s="19" t="n"/>
      <c r="O232" s="19" t="n"/>
      <c r="P232" s="19" t="n"/>
      <c r="Q232" s="19" t="n"/>
      <c r="R232" s="20" t="n"/>
      <c r="S232" s="19" t="n"/>
      <c r="T232" s="20" t="n"/>
      <c r="U232" s="20" t="n"/>
      <c r="V232" s="20" t="n"/>
      <c r="W232" s="20" t="n"/>
      <c r="X232" s="21">
        <f>IF(T232="","",T232-IF(U232="",0,U232)-IF(V232="",0,V232)-IF(W232="",0,W232))</f>
        <v/>
      </c>
      <c r="Y232" s="22">
        <f>IF(OR(R232="",R232=0,X232=""),"",X232/R232)</f>
        <v/>
      </c>
      <c r="Z232" s="16" t="n"/>
      <c r="AA232" s="16" t="n"/>
      <c r="AB232" s="16" t="n"/>
      <c r="AC232" s="16" t="n"/>
      <c r="AD232" s="16" t="n"/>
      <c r="AE232" s="16" t="n"/>
      <c r="AF232" s="16" t="n"/>
      <c r="AG232" s="16" t="n"/>
      <c r="AH232" s="23" t="n"/>
      <c r="AI232" s="21">
        <f>IF(X232="","",IF(G232="MXN",X232,IF(AH232="","",X232*AH232)))</f>
        <v/>
      </c>
      <c r="AJ232" s="16" t="n"/>
      <c r="AK232" s="24">
        <f>IF(B232="","",CHOOSE(WEEKDAY(B232,2),"Lunes","Martes","Miércoles","Jueves","Viernes","Sábado","Domingo"))</f>
        <v/>
      </c>
      <c r="AL232" s="24">
        <f>IF(C232="","",IF(HOUR(C232)&lt;6,"00-06",IF(HOUR(C232)&lt;10,"06-10",IF(HOUR(C232)&lt;14,"10-14",IF(HOUR(C232)&lt;18,"14-18",IF(HOUR(C232)&lt;22,"18-22","22-24"))))))</f>
        <v/>
      </c>
      <c r="AM232" s="21">
        <f>IF(B232="","",SUMIFS($X$7:X232,$AJ$7:AJ232,"&lt;&gt;No",$B$7:B232,"&lt;&gt;"))</f>
        <v/>
      </c>
      <c r="AN232" s="22">
        <f>IF(B232="","",SUMIFS($Y$7:Y232,$AJ$7:AJ232,"&lt;&gt;No",$B$7:B232,"&lt;&gt;"))</f>
        <v/>
      </c>
    </row>
    <row r="233">
      <c r="A233" s="16" t="n"/>
      <c r="B233" s="17" t="n"/>
      <c r="C233" s="18" t="n"/>
      <c r="D233" s="18" t="n"/>
      <c r="E233" s="16" t="n"/>
      <c r="F233" s="16" t="n"/>
      <c r="G233" s="16" t="n"/>
      <c r="H233" s="16" t="n"/>
      <c r="I233" s="16" t="n"/>
      <c r="J233" s="16" t="n"/>
      <c r="K233" s="16" t="n"/>
      <c r="L233" s="16" t="n"/>
      <c r="M233" s="19" t="n"/>
      <c r="N233" s="19" t="n"/>
      <c r="O233" s="19" t="n"/>
      <c r="P233" s="19" t="n"/>
      <c r="Q233" s="19" t="n"/>
      <c r="R233" s="20" t="n"/>
      <c r="S233" s="19" t="n"/>
      <c r="T233" s="20" t="n"/>
      <c r="U233" s="20" t="n"/>
      <c r="V233" s="20" t="n"/>
      <c r="W233" s="20" t="n"/>
      <c r="X233" s="21">
        <f>IF(T233="","",T233-IF(U233="",0,U233)-IF(V233="",0,V233)-IF(W233="",0,W233))</f>
        <v/>
      </c>
      <c r="Y233" s="22">
        <f>IF(OR(R233="",R233=0,X233=""),"",X233/R233)</f>
        <v/>
      </c>
      <c r="Z233" s="16" t="n"/>
      <c r="AA233" s="16" t="n"/>
      <c r="AB233" s="16" t="n"/>
      <c r="AC233" s="16" t="n"/>
      <c r="AD233" s="16" t="n"/>
      <c r="AE233" s="16" t="n"/>
      <c r="AF233" s="16" t="n"/>
      <c r="AG233" s="16" t="n"/>
      <c r="AH233" s="23" t="n"/>
      <c r="AI233" s="21">
        <f>IF(X233="","",IF(G233="MXN",X233,IF(AH233="","",X233*AH233)))</f>
        <v/>
      </c>
      <c r="AJ233" s="16" t="n"/>
      <c r="AK233" s="24">
        <f>IF(B233="","",CHOOSE(WEEKDAY(B233,2),"Lunes","Martes","Miércoles","Jueves","Viernes","Sábado","Domingo"))</f>
        <v/>
      </c>
      <c r="AL233" s="24">
        <f>IF(C233="","",IF(HOUR(C233)&lt;6,"00-06",IF(HOUR(C233)&lt;10,"06-10",IF(HOUR(C233)&lt;14,"10-14",IF(HOUR(C233)&lt;18,"14-18",IF(HOUR(C233)&lt;22,"18-22","22-24"))))))</f>
        <v/>
      </c>
      <c r="AM233" s="21">
        <f>IF(B233="","",SUMIFS($X$7:X233,$AJ$7:AJ233,"&lt;&gt;No",$B$7:B233,"&lt;&gt;"))</f>
        <v/>
      </c>
      <c r="AN233" s="22">
        <f>IF(B233="","",SUMIFS($Y$7:Y233,$AJ$7:AJ233,"&lt;&gt;No",$B$7:B233,"&lt;&gt;"))</f>
        <v/>
      </c>
    </row>
    <row r="234">
      <c r="A234" s="16" t="n"/>
      <c r="B234" s="17" t="n"/>
      <c r="C234" s="18" t="n"/>
      <c r="D234" s="18" t="n"/>
      <c r="E234" s="16" t="n"/>
      <c r="F234" s="16" t="n"/>
      <c r="G234" s="16" t="n"/>
      <c r="H234" s="16" t="n"/>
      <c r="I234" s="16" t="n"/>
      <c r="J234" s="16" t="n"/>
      <c r="K234" s="16" t="n"/>
      <c r="L234" s="16" t="n"/>
      <c r="M234" s="19" t="n"/>
      <c r="N234" s="19" t="n"/>
      <c r="O234" s="19" t="n"/>
      <c r="P234" s="19" t="n"/>
      <c r="Q234" s="19" t="n"/>
      <c r="R234" s="20" t="n"/>
      <c r="S234" s="19" t="n"/>
      <c r="T234" s="20" t="n"/>
      <c r="U234" s="20" t="n"/>
      <c r="V234" s="20" t="n"/>
      <c r="W234" s="20" t="n"/>
      <c r="X234" s="21">
        <f>IF(T234="","",T234-IF(U234="",0,U234)-IF(V234="",0,V234)-IF(W234="",0,W234))</f>
        <v/>
      </c>
      <c r="Y234" s="22">
        <f>IF(OR(R234="",R234=0,X234=""),"",X234/R234)</f>
        <v/>
      </c>
      <c r="Z234" s="16" t="n"/>
      <c r="AA234" s="16" t="n"/>
      <c r="AB234" s="16" t="n"/>
      <c r="AC234" s="16" t="n"/>
      <c r="AD234" s="16" t="n"/>
      <c r="AE234" s="16" t="n"/>
      <c r="AF234" s="16" t="n"/>
      <c r="AG234" s="16" t="n"/>
      <c r="AH234" s="23" t="n"/>
      <c r="AI234" s="21">
        <f>IF(X234="","",IF(G234="MXN",X234,IF(AH234="","",X234*AH234)))</f>
        <v/>
      </c>
      <c r="AJ234" s="16" t="n"/>
      <c r="AK234" s="24">
        <f>IF(B234="","",CHOOSE(WEEKDAY(B234,2),"Lunes","Martes","Miércoles","Jueves","Viernes","Sábado","Domingo"))</f>
        <v/>
      </c>
      <c r="AL234" s="24">
        <f>IF(C234="","",IF(HOUR(C234)&lt;6,"00-06",IF(HOUR(C234)&lt;10,"06-10",IF(HOUR(C234)&lt;14,"10-14",IF(HOUR(C234)&lt;18,"14-18",IF(HOUR(C234)&lt;22,"18-22","22-24"))))))</f>
        <v/>
      </c>
      <c r="AM234" s="21">
        <f>IF(B234="","",SUMIFS($X$7:X234,$AJ$7:AJ234,"&lt;&gt;No",$B$7:B234,"&lt;&gt;"))</f>
        <v/>
      </c>
      <c r="AN234" s="22">
        <f>IF(B234="","",SUMIFS($Y$7:Y234,$AJ$7:AJ234,"&lt;&gt;No",$B$7:B234,"&lt;&gt;"))</f>
        <v/>
      </c>
    </row>
    <row r="235">
      <c r="A235" s="16" t="n"/>
      <c r="B235" s="17" t="n"/>
      <c r="C235" s="18" t="n"/>
      <c r="D235" s="18" t="n"/>
      <c r="E235" s="16" t="n"/>
      <c r="F235" s="16" t="n"/>
      <c r="G235" s="16" t="n"/>
      <c r="H235" s="16" t="n"/>
      <c r="I235" s="16" t="n"/>
      <c r="J235" s="16" t="n"/>
      <c r="K235" s="16" t="n"/>
      <c r="L235" s="16" t="n"/>
      <c r="M235" s="19" t="n"/>
      <c r="N235" s="19" t="n"/>
      <c r="O235" s="19" t="n"/>
      <c r="P235" s="19" t="n"/>
      <c r="Q235" s="19" t="n"/>
      <c r="R235" s="20" t="n"/>
      <c r="S235" s="19" t="n"/>
      <c r="T235" s="20" t="n"/>
      <c r="U235" s="20" t="n"/>
      <c r="V235" s="20" t="n"/>
      <c r="W235" s="20" t="n"/>
      <c r="X235" s="21">
        <f>IF(T235="","",T235-IF(U235="",0,U235)-IF(V235="",0,V235)-IF(W235="",0,W235))</f>
        <v/>
      </c>
      <c r="Y235" s="22">
        <f>IF(OR(R235="",R235=0,X235=""),"",X235/R235)</f>
        <v/>
      </c>
      <c r="Z235" s="16" t="n"/>
      <c r="AA235" s="16" t="n"/>
      <c r="AB235" s="16" t="n"/>
      <c r="AC235" s="16" t="n"/>
      <c r="AD235" s="16" t="n"/>
      <c r="AE235" s="16" t="n"/>
      <c r="AF235" s="16" t="n"/>
      <c r="AG235" s="16" t="n"/>
      <c r="AH235" s="23" t="n"/>
      <c r="AI235" s="21">
        <f>IF(X235="","",IF(G235="MXN",X235,IF(AH235="","",X235*AH235)))</f>
        <v/>
      </c>
      <c r="AJ235" s="16" t="n"/>
      <c r="AK235" s="24">
        <f>IF(B235="","",CHOOSE(WEEKDAY(B235,2),"Lunes","Martes","Miércoles","Jueves","Viernes","Sábado","Domingo"))</f>
        <v/>
      </c>
      <c r="AL235" s="24">
        <f>IF(C235="","",IF(HOUR(C235)&lt;6,"00-06",IF(HOUR(C235)&lt;10,"06-10",IF(HOUR(C235)&lt;14,"10-14",IF(HOUR(C235)&lt;18,"14-18",IF(HOUR(C235)&lt;22,"18-22","22-24"))))))</f>
        <v/>
      </c>
      <c r="AM235" s="21">
        <f>IF(B235="","",SUMIFS($X$7:X235,$AJ$7:AJ235,"&lt;&gt;No",$B$7:B235,"&lt;&gt;"))</f>
        <v/>
      </c>
      <c r="AN235" s="22">
        <f>IF(B235="","",SUMIFS($Y$7:Y235,$AJ$7:AJ235,"&lt;&gt;No",$B$7:B235,"&lt;&gt;"))</f>
        <v/>
      </c>
    </row>
    <row r="236">
      <c r="A236" s="16" t="n"/>
      <c r="B236" s="17" t="n"/>
      <c r="C236" s="18" t="n"/>
      <c r="D236" s="18" t="n"/>
      <c r="E236" s="16" t="n"/>
      <c r="F236" s="16" t="n"/>
      <c r="G236" s="16" t="n"/>
      <c r="H236" s="16" t="n"/>
      <c r="I236" s="16" t="n"/>
      <c r="J236" s="16" t="n"/>
      <c r="K236" s="16" t="n"/>
      <c r="L236" s="16" t="n"/>
      <c r="M236" s="19" t="n"/>
      <c r="N236" s="19" t="n"/>
      <c r="O236" s="19" t="n"/>
      <c r="P236" s="19" t="n"/>
      <c r="Q236" s="19" t="n"/>
      <c r="R236" s="20" t="n"/>
      <c r="S236" s="19" t="n"/>
      <c r="T236" s="20" t="n"/>
      <c r="U236" s="20" t="n"/>
      <c r="V236" s="20" t="n"/>
      <c r="W236" s="20" t="n"/>
      <c r="X236" s="21">
        <f>IF(T236="","",T236-IF(U236="",0,U236)-IF(V236="",0,V236)-IF(W236="",0,W236))</f>
        <v/>
      </c>
      <c r="Y236" s="22">
        <f>IF(OR(R236="",R236=0,X236=""),"",X236/R236)</f>
        <v/>
      </c>
      <c r="Z236" s="16" t="n"/>
      <c r="AA236" s="16" t="n"/>
      <c r="AB236" s="16" t="n"/>
      <c r="AC236" s="16" t="n"/>
      <c r="AD236" s="16" t="n"/>
      <c r="AE236" s="16" t="n"/>
      <c r="AF236" s="16" t="n"/>
      <c r="AG236" s="16" t="n"/>
      <c r="AH236" s="23" t="n"/>
      <c r="AI236" s="21">
        <f>IF(X236="","",IF(G236="MXN",X236,IF(AH236="","",X236*AH236)))</f>
        <v/>
      </c>
      <c r="AJ236" s="16" t="n"/>
      <c r="AK236" s="24">
        <f>IF(B236="","",CHOOSE(WEEKDAY(B236,2),"Lunes","Martes","Miércoles","Jueves","Viernes","Sábado","Domingo"))</f>
        <v/>
      </c>
      <c r="AL236" s="24">
        <f>IF(C236="","",IF(HOUR(C236)&lt;6,"00-06",IF(HOUR(C236)&lt;10,"06-10",IF(HOUR(C236)&lt;14,"10-14",IF(HOUR(C236)&lt;18,"14-18",IF(HOUR(C236)&lt;22,"18-22","22-24"))))))</f>
        <v/>
      </c>
      <c r="AM236" s="21">
        <f>IF(B236="","",SUMIFS($X$7:X236,$AJ$7:AJ236,"&lt;&gt;No",$B$7:B236,"&lt;&gt;"))</f>
        <v/>
      </c>
      <c r="AN236" s="22">
        <f>IF(B236="","",SUMIFS($Y$7:Y236,$AJ$7:AJ236,"&lt;&gt;No",$B$7:B236,"&lt;&gt;"))</f>
        <v/>
      </c>
    </row>
    <row r="237">
      <c r="A237" s="16" t="n"/>
      <c r="B237" s="17" t="n"/>
      <c r="C237" s="18" t="n"/>
      <c r="D237" s="18" t="n"/>
      <c r="E237" s="16" t="n"/>
      <c r="F237" s="16" t="n"/>
      <c r="G237" s="16" t="n"/>
      <c r="H237" s="16" t="n"/>
      <c r="I237" s="16" t="n"/>
      <c r="J237" s="16" t="n"/>
      <c r="K237" s="16" t="n"/>
      <c r="L237" s="16" t="n"/>
      <c r="M237" s="19" t="n"/>
      <c r="N237" s="19" t="n"/>
      <c r="O237" s="19" t="n"/>
      <c r="P237" s="19" t="n"/>
      <c r="Q237" s="19" t="n"/>
      <c r="R237" s="20" t="n"/>
      <c r="S237" s="19" t="n"/>
      <c r="T237" s="20" t="n"/>
      <c r="U237" s="20" t="n"/>
      <c r="V237" s="20" t="n"/>
      <c r="W237" s="20" t="n"/>
      <c r="X237" s="21">
        <f>IF(T237="","",T237-IF(U237="",0,U237)-IF(V237="",0,V237)-IF(W237="",0,W237))</f>
        <v/>
      </c>
      <c r="Y237" s="22">
        <f>IF(OR(R237="",R237=0,X237=""),"",X237/R237)</f>
        <v/>
      </c>
      <c r="Z237" s="16" t="n"/>
      <c r="AA237" s="16" t="n"/>
      <c r="AB237" s="16" t="n"/>
      <c r="AC237" s="16" t="n"/>
      <c r="AD237" s="16" t="n"/>
      <c r="AE237" s="16" t="n"/>
      <c r="AF237" s="16" t="n"/>
      <c r="AG237" s="16" t="n"/>
      <c r="AH237" s="23" t="n"/>
      <c r="AI237" s="21">
        <f>IF(X237="","",IF(G237="MXN",X237,IF(AH237="","",X237*AH237)))</f>
        <v/>
      </c>
      <c r="AJ237" s="16" t="n"/>
      <c r="AK237" s="24">
        <f>IF(B237="","",CHOOSE(WEEKDAY(B237,2),"Lunes","Martes","Miércoles","Jueves","Viernes","Sábado","Domingo"))</f>
        <v/>
      </c>
      <c r="AL237" s="24">
        <f>IF(C237="","",IF(HOUR(C237)&lt;6,"00-06",IF(HOUR(C237)&lt;10,"06-10",IF(HOUR(C237)&lt;14,"10-14",IF(HOUR(C237)&lt;18,"14-18",IF(HOUR(C237)&lt;22,"18-22","22-24"))))))</f>
        <v/>
      </c>
      <c r="AM237" s="21">
        <f>IF(B237="","",SUMIFS($X$7:X237,$AJ$7:AJ237,"&lt;&gt;No",$B$7:B237,"&lt;&gt;"))</f>
        <v/>
      </c>
      <c r="AN237" s="22">
        <f>IF(B237="","",SUMIFS($Y$7:Y237,$AJ$7:AJ237,"&lt;&gt;No",$B$7:B237,"&lt;&gt;"))</f>
        <v/>
      </c>
    </row>
    <row r="238">
      <c r="A238" s="16" t="n"/>
      <c r="B238" s="17" t="n"/>
      <c r="C238" s="18" t="n"/>
      <c r="D238" s="18" t="n"/>
      <c r="E238" s="16" t="n"/>
      <c r="F238" s="16" t="n"/>
      <c r="G238" s="16" t="n"/>
      <c r="H238" s="16" t="n"/>
      <c r="I238" s="16" t="n"/>
      <c r="J238" s="16" t="n"/>
      <c r="K238" s="16" t="n"/>
      <c r="L238" s="16" t="n"/>
      <c r="M238" s="19" t="n"/>
      <c r="N238" s="19" t="n"/>
      <c r="O238" s="19" t="n"/>
      <c r="P238" s="19" t="n"/>
      <c r="Q238" s="19" t="n"/>
      <c r="R238" s="20" t="n"/>
      <c r="S238" s="19" t="n"/>
      <c r="T238" s="20" t="n"/>
      <c r="U238" s="20" t="n"/>
      <c r="V238" s="20" t="n"/>
      <c r="W238" s="20" t="n"/>
      <c r="X238" s="21">
        <f>IF(T238="","",T238-IF(U238="",0,U238)-IF(V238="",0,V238)-IF(W238="",0,W238))</f>
        <v/>
      </c>
      <c r="Y238" s="22">
        <f>IF(OR(R238="",R238=0,X238=""),"",X238/R238)</f>
        <v/>
      </c>
      <c r="Z238" s="16" t="n"/>
      <c r="AA238" s="16" t="n"/>
      <c r="AB238" s="16" t="n"/>
      <c r="AC238" s="16" t="n"/>
      <c r="AD238" s="16" t="n"/>
      <c r="AE238" s="16" t="n"/>
      <c r="AF238" s="16" t="n"/>
      <c r="AG238" s="16" t="n"/>
      <c r="AH238" s="23" t="n"/>
      <c r="AI238" s="21">
        <f>IF(X238="","",IF(G238="MXN",X238,IF(AH238="","",X238*AH238)))</f>
        <v/>
      </c>
      <c r="AJ238" s="16" t="n"/>
      <c r="AK238" s="24">
        <f>IF(B238="","",CHOOSE(WEEKDAY(B238,2),"Lunes","Martes","Miércoles","Jueves","Viernes","Sábado","Domingo"))</f>
        <v/>
      </c>
      <c r="AL238" s="24">
        <f>IF(C238="","",IF(HOUR(C238)&lt;6,"00-06",IF(HOUR(C238)&lt;10,"06-10",IF(HOUR(C238)&lt;14,"10-14",IF(HOUR(C238)&lt;18,"14-18",IF(HOUR(C238)&lt;22,"18-22","22-24"))))))</f>
        <v/>
      </c>
      <c r="AM238" s="21">
        <f>IF(B238="","",SUMIFS($X$7:X238,$AJ$7:AJ238,"&lt;&gt;No",$B$7:B238,"&lt;&gt;"))</f>
        <v/>
      </c>
      <c r="AN238" s="22">
        <f>IF(B238="","",SUMIFS($Y$7:Y238,$AJ$7:AJ238,"&lt;&gt;No",$B$7:B238,"&lt;&gt;"))</f>
        <v/>
      </c>
    </row>
    <row r="239">
      <c r="A239" s="16" t="n"/>
      <c r="B239" s="17" t="n"/>
      <c r="C239" s="18" t="n"/>
      <c r="D239" s="18" t="n"/>
      <c r="E239" s="16" t="n"/>
      <c r="F239" s="16" t="n"/>
      <c r="G239" s="16" t="n"/>
      <c r="H239" s="16" t="n"/>
      <c r="I239" s="16" t="n"/>
      <c r="J239" s="16" t="n"/>
      <c r="K239" s="16" t="n"/>
      <c r="L239" s="16" t="n"/>
      <c r="M239" s="19" t="n"/>
      <c r="N239" s="19" t="n"/>
      <c r="O239" s="19" t="n"/>
      <c r="P239" s="19" t="n"/>
      <c r="Q239" s="19" t="n"/>
      <c r="R239" s="20" t="n"/>
      <c r="S239" s="19" t="n"/>
      <c r="T239" s="20" t="n"/>
      <c r="U239" s="20" t="n"/>
      <c r="V239" s="20" t="n"/>
      <c r="W239" s="20" t="n"/>
      <c r="X239" s="21">
        <f>IF(T239="","",T239-IF(U239="",0,U239)-IF(V239="",0,V239)-IF(W239="",0,W239))</f>
        <v/>
      </c>
      <c r="Y239" s="22">
        <f>IF(OR(R239="",R239=0,X239=""),"",X239/R239)</f>
        <v/>
      </c>
      <c r="Z239" s="16" t="n"/>
      <c r="AA239" s="16" t="n"/>
      <c r="AB239" s="16" t="n"/>
      <c r="AC239" s="16" t="n"/>
      <c r="AD239" s="16" t="n"/>
      <c r="AE239" s="16" t="n"/>
      <c r="AF239" s="16" t="n"/>
      <c r="AG239" s="16" t="n"/>
      <c r="AH239" s="23" t="n"/>
      <c r="AI239" s="21">
        <f>IF(X239="","",IF(G239="MXN",X239,IF(AH239="","",X239*AH239)))</f>
        <v/>
      </c>
      <c r="AJ239" s="16" t="n"/>
      <c r="AK239" s="24">
        <f>IF(B239="","",CHOOSE(WEEKDAY(B239,2),"Lunes","Martes","Miércoles","Jueves","Viernes","Sábado","Domingo"))</f>
        <v/>
      </c>
      <c r="AL239" s="24">
        <f>IF(C239="","",IF(HOUR(C239)&lt;6,"00-06",IF(HOUR(C239)&lt;10,"06-10",IF(HOUR(C239)&lt;14,"10-14",IF(HOUR(C239)&lt;18,"14-18",IF(HOUR(C239)&lt;22,"18-22","22-24"))))))</f>
        <v/>
      </c>
      <c r="AM239" s="21">
        <f>IF(B239="","",SUMIFS($X$7:X239,$AJ$7:AJ239,"&lt;&gt;No",$B$7:B239,"&lt;&gt;"))</f>
        <v/>
      </c>
      <c r="AN239" s="22">
        <f>IF(B239="","",SUMIFS($Y$7:Y239,$AJ$7:AJ239,"&lt;&gt;No",$B$7:B239,"&lt;&gt;"))</f>
        <v/>
      </c>
    </row>
    <row r="240">
      <c r="A240" s="16" t="n"/>
      <c r="B240" s="17" t="n"/>
      <c r="C240" s="18" t="n"/>
      <c r="D240" s="18" t="n"/>
      <c r="E240" s="16" t="n"/>
      <c r="F240" s="16" t="n"/>
      <c r="G240" s="16" t="n"/>
      <c r="H240" s="16" t="n"/>
      <c r="I240" s="16" t="n"/>
      <c r="J240" s="16" t="n"/>
      <c r="K240" s="16" t="n"/>
      <c r="L240" s="16" t="n"/>
      <c r="M240" s="19" t="n"/>
      <c r="N240" s="19" t="n"/>
      <c r="O240" s="19" t="n"/>
      <c r="P240" s="19" t="n"/>
      <c r="Q240" s="19" t="n"/>
      <c r="R240" s="20" t="n"/>
      <c r="S240" s="19" t="n"/>
      <c r="T240" s="20" t="n"/>
      <c r="U240" s="20" t="n"/>
      <c r="V240" s="20" t="n"/>
      <c r="W240" s="20" t="n"/>
      <c r="X240" s="21">
        <f>IF(T240="","",T240-IF(U240="",0,U240)-IF(V240="",0,V240)-IF(W240="",0,W240))</f>
        <v/>
      </c>
      <c r="Y240" s="22">
        <f>IF(OR(R240="",R240=0,X240=""),"",X240/R240)</f>
        <v/>
      </c>
      <c r="Z240" s="16" t="n"/>
      <c r="AA240" s="16" t="n"/>
      <c r="AB240" s="16" t="n"/>
      <c r="AC240" s="16" t="n"/>
      <c r="AD240" s="16" t="n"/>
      <c r="AE240" s="16" t="n"/>
      <c r="AF240" s="16" t="n"/>
      <c r="AG240" s="16" t="n"/>
      <c r="AH240" s="23" t="n"/>
      <c r="AI240" s="21">
        <f>IF(X240="","",IF(G240="MXN",X240,IF(AH240="","",X240*AH240)))</f>
        <v/>
      </c>
      <c r="AJ240" s="16" t="n"/>
      <c r="AK240" s="24">
        <f>IF(B240="","",CHOOSE(WEEKDAY(B240,2),"Lunes","Martes","Miércoles","Jueves","Viernes","Sábado","Domingo"))</f>
        <v/>
      </c>
      <c r="AL240" s="24">
        <f>IF(C240="","",IF(HOUR(C240)&lt;6,"00-06",IF(HOUR(C240)&lt;10,"06-10",IF(HOUR(C240)&lt;14,"10-14",IF(HOUR(C240)&lt;18,"14-18",IF(HOUR(C240)&lt;22,"18-22","22-24"))))))</f>
        <v/>
      </c>
      <c r="AM240" s="21">
        <f>IF(B240="","",SUMIFS($X$7:X240,$AJ$7:AJ240,"&lt;&gt;No",$B$7:B240,"&lt;&gt;"))</f>
        <v/>
      </c>
      <c r="AN240" s="22">
        <f>IF(B240="","",SUMIFS($Y$7:Y240,$AJ$7:AJ240,"&lt;&gt;No",$B$7:B240,"&lt;&gt;"))</f>
        <v/>
      </c>
    </row>
    <row r="241">
      <c r="A241" s="16" t="n"/>
      <c r="B241" s="17" t="n"/>
      <c r="C241" s="18" t="n"/>
      <c r="D241" s="18" t="n"/>
      <c r="E241" s="16" t="n"/>
      <c r="F241" s="16" t="n"/>
      <c r="G241" s="16" t="n"/>
      <c r="H241" s="16" t="n"/>
      <c r="I241" s="16" t="n"/>
      <c r="J241" s="16" t="n"/>
      <c r="K241" s="16" t="n"/>
      <c r="L241" s="16" t="n"/>
      <c r="M241" s="19" t="n"/>
      <c r="N241" s="19" t="n"/>
      <c r="O241" s="19" t="n"/>
      <c r="P241" s="19" t="n"/>
      <c r="Q241" s="19" t="n"/>
      <c r="R241" s="20" t="n"/>
      <c r="S241" s="19" t="n"/>
      <c r="T241" s="20" t="n"/>
      <c r="U241" s="20" t="n"/>
      <c r="V241" s="20" t="n"/>
      <c r="W241" s="20" t="n"/>
      <c r="X241" s="21">
        <f>IF(T241="","",T241-IF(U241="",0,U241)-IF(V241="",0,V241)-IF(W241="",0,W241))</f>
        <v/>
      </c>
      <c r="Y241" s="22">
        <f>IF(OR(R241="",R241=0,X241=""),"",X241/R241)</f>
        <v/>
      </c>
      <c r="Z241" s="16" t="n"/>
      <c r="AA241" s="16" t="n"/>
      <c r="AB241" s="16" t="n"/>
      <c r="AC241" s="16" t="n"/>
      <c r="AD241" s="16" t="n"/>
      <c r="AE241" s="16" t="n"/>
      <c r="AF241" s="16" t="n"/>
      <c r="AG241" s="16" t="n"/>
      <c r="AH241" s="23" t="n"/>
      <c r="AI241" s="21">
        <f>IF(X241="","",IF(G241="MXN",X241,IF(AH241="","",X241*AH241)))</f>
        <v/>
      </c>
      <c r="AJ241" s="16" t="n"/>
      <c r="AK241" s="24">
        <f>IF(B241="","",CHOOSE(WEEKDAY(B241,2),"Lunes","Martes","Miércoles","Jueves","Viernes","Sábado","Domingo"))</f>
        <v/>
      </c>
      <c r="AL241" s="24">
        <f>IF(C241="","",IF(HOUR(C241)&lt;6,"00-06",IF(HOUR(C241)&lt;10,"06-10",IF(HOUR(C241)&lt;14,"10-14",IF(HOUR(C241)&lt;18,"14-18",IF(HOUR(C241)&lt;22,"18-22","22-24"))))))</f>
        <v/>
      </c>
      <c r="AM241" s="21">
        <f>IF(B241="","",SUMIFS($X$7:X241,$AJ$7:AJ241,"&lt;&gt;No",$B$7:B241,"&lt;&gt;"))</f>
        <v/>
      </c>
      <c r="AN241" s="22">
        <f>IF(B241="","",SUMIFS($Y$7:Y241,$AJ$7:AJ241,"&lt;&gt;No",$B$7:B241,"&lt;&gt;"))</f>
        <v/>
      </c>
    </row>
    <row r="242">
      <c r="A242" s="16" t="n"/>
      <c r="B242" s="17" t="n"/>
      <c r="C242" s="18" t="n"/>
      <c r="D242" s="18" t="n"/>
      <c r="E242" s="16" t="n"/>
      <c r="F242" s="16" t="n"/>
      <c r="G242" s="16" t="n"/>
      <c r="H242" s="16" t="n"/>
      <c r="I242" s="16" t="n"/>
      <c r="J242" s="16" t="n"/>
      <c r="K242" s="16" t="n"/>
      <c r="L242" s="16" t="n"/>
      <c r="M242" s="19" t="n"/>
      <c r="N242" s="19" t="n"/>
      <c r="O242" s="19" t="n"/>
      <c r="P242" s="19" t="n"/>
      <c r="Q242" s="19" t="n"/>
      <c r="R242" s="20" t="n"/>
      <c r="S242" s="19" t="n"/>
      <c r="T242" s="20" t="n"/>
      <c r="U242" s="20" t="n"/>
      <c r="V242" s="20" t="n"/>
      <c r="W242" s="20" t="n"/>
      <c r="X242" s="21">
        <f>IF(T242="","",T242-IF(U242="",0,U242)-IF(V242="",0,V242)-IF(W242="",0,W242))</f>
        <v/>
      </c>
      <c r="Y242" s="22">
        <f>IF(OR(R242="",R242=0,X242=""),"",X242/R242)</f>
        <v/>
      </c>
      <c r="Z242" s="16" t="n"/>
      <c r="AA242" s="16" t="n"/>
      <c r="AB242" s="16" t="n"/>
      <c r="AC242" s="16" t="n"/>
      <c r="AD242" s="16" t="n"/>
      <c r="AE242" s="16" t="n"/>
      <c r="AF242" s="16" t="n"/>
      <c r="AG242" s="16" t="n"/>
      <c r="AH242" s="23" t="n"/>
      <c r="AI242" s="21">
        <f>IF(X242="","",IF(G242="MXN",X242,IF(AH242="","",X242*AH242)))</f>
        <v/>
      </c>
      <c r="AJ242" s="16" t="n"/>
      <c r="AK242" s="24">
        <f>IF(B242="","",CHOOSE(WEEKDAY(B242,2),"Lunes","Martes","Miércoles","Jueves","Viernes","Sábado","Domingo"))</f>
        <v/>
      </c>
      <c r="AL242" s="24">
        <f>IF(C242="","",IF(HOUR(C242)&lt;6,"00-06",IF(HOUR(C242)&lt;10,"06-10",IF(HOUR(C242)&lt;14,"10-14",IF(HOUR(C242)&lt;18,"14-18",IF(HOUR(C242)&lt;22,"18-22","22-24"))))))</f>
        <v/>
      </c>
      <c r="AM242" s="21">
        <f>IF(B242="","",SUMIFS($X$7:X242,$AJ$7:AJ242,"&lt;&gt;No",$B$7:B242,"&lt;&gt;"))</f>
        <v/>
      </c>
      <c r="AN242" s="22">
        <f>IF(B242="","",SUMIFS($Y$7:Y242,$AJ$7:AJ242,"&lt;&gt;No",$B$7:B242,"&lt;&gt;"))</f>
        <v/>
      </c>
    </row>
    <row r="243">
      <c r="A243" s="16" t="n"/>
      <c r="B243" s="17" t="n"/>
      <c r="C243" s="18" t="n"/>
      <c r="D243" s="18" t="n"/>
      <c r="E243" s="16" t="n"/>
      <c r="F243" s="16" t="n"/>
      <c r="G243" s="16" t="n"/>
      <c r="H243" s="16" t="n"/>
      <c r="I243" s="16" t="n"/>
      <c r="J243" s="16" t="n"/>
      <c r="K243" s="16" t="n"/>
      <c r="L243" s="16" t="n"/>
      <c r="M243" s="19" t="n"/>
      <c r="N243" s="19" t="n"/>
      <c r="O243" s="19" t="n"/>
      <c r="P243" s="19" t="n"/>
      <c r="Q243" s="19" t="n"/>
      <c r="R243" s="20" t="n"/>
      <c r="S243" s="19" t="n"/>
      <c r="T243" s="20" t="n"/>
      <c r="U243" s="20" t="n"/>
      <c r="V243" s="20" t="n"/>
      <c r="W243" s="20" t="n"/>
      <c r="X243" s="21">
        <f>IF(T243="","",T243-IF(U243="",0,U243)-IF(V243="",0,V243)-IF(W243="",0,W243))</f>
        <v/>
      </c>
      <c r="Y243" s="22">
        <f>IF(OR(R243="",R243=0,X243=""),"",X243/R243)</f>
        <v/>
      </c>
      <c r="Z243" s="16" t="n"/>
      <c r="AA243" s="16" t="n"/>
      <c r="AB243" s="16" t="n"/>
      <c r="AC243" s="16" t="n"/>
      <c r="AD243" s="16" t="n"/>
      <c r="AE243" s="16" t="n"/>
      <c r="AF243" s="16" t="n"/>
      <c r="AG243" s="16" t="n"/>
      <c r="AH243" s="23" t="n"/>
      <c r="AI243" s="21">
        <f>IF(X243="","",IF(G243="MXN",X243,IF(AH243="","",X243*AH243)))</f>
        <v/>
      </c>
      <c r="AJ243" s="16" t="n"/>
      <c r="AK243" s="24">
        <f>IF(B243="","",CHOOSE(WEEKDAY(B243,2),"Lunes","Martes","Miércoles","Jueves","Viernes","Sábado","Domingo"))</f>
        <v/>
      </c>
      <c r="AL243" s="24">
        <f>IF(C243="","",IF(HOUR(C243)&lt;6,"00-06",IF(HOUR(C243)&lt;10,"06-10",IF(HOUR(C243)&lt;14,"10-14",IF(HOUR(C243)&lt;18,"14-18",IF(HOUR(C243)&lt;22,"18-22","22-24"))))))</f>
        <v/>
      </c>
      <c r="AM243" s="21">
        <f>IF(B243="","",SUMIFS($X$7:X243,$AJ$7:AJ243,"&lt;&gt;No",$B$7:B243,"&lt;&gt;"))</f>
        <v/>
      </c>
      <c r="AN243" s="22">
        <f>IF(B243="","",SUMIFS($Y$7:Y243,$AJ$7:AJ243,"&lt;&gt;No",$B$7:B243,"&lt;&gt;"))</f>
        <v/>
      </c>
    </row>
    <row r="244">
      <c r="A244" s="16" t="n"/>
      <c r="B244" s="17" t="n"/>
      <c r="C244" s="18" t="n"/>
      <c r="D244" s="18" t="n"/>
      <c r="E244" s="16" t="n"/>
      <c r="F244" s="16" t="n"/>
      <c r="G244" s="16" t="n"/>
      <c r="H244" s="16" t="n"/>
      <c r="I244" s="16" t="n"/>
      <c r="J244" s="16" t="n"/>
      <c r="K244" s="16" t="n"/>
      <c r="L244" s="16" t="n"/>
      <c r="M244" s="19" t="n"/>
      <c r="N244" s="19" t="n"/>
      <c r="O244" s="19" t="n"/>
      <c r="P244" s="19" t="n"/>
      <c r="Q244" s="19" t="n"/>
      <c r="R244" s="20" t="n"/>
      <c r="S244" s="19" t="n"/>
      <c r="T244" s="20" t="n"/>
      <c r="U244" s="20" t="n"/>
      <c r="V244" s="20" t="n"/>
      <c r="W244" s="20" t="n"/>
      <c r="X244" s="21">
        <f>IF(T244="","",T244-IF(U244="",0,U244)-IF(V244="",0,V244)-IF(W244="",0,W244))</f>
        <v/>
      </c>
      <c r="Y244" s="22">
        <f>IF(OR(R244="",R244=0,X244=""),"",X244/R244)</f>
        <v/>
      </c>
      <c r="Z244" s="16" t="n"/>
      <c r="AA244" s="16" t="n"/>
      <c r="AB244" s="16" t="n"/>
      <c r="AC244" s="16" t="n"/>
      <c r="AD244" s="16" t="n"/>
      <c r="AE244" s="16" t="n"/>
      <c r="AF244" s="16" t="n"/>
      <c r="AG244" s="16" t="n"/>
      <c r="AH244" s="23" t="n"/>
      <c r="AI244" s="21">
        <f>IF(X244="","",IF(G244="MXN",X244,IF(AH244="","",X244*AH244)))</f>
        <v/>
      </c>
      <c r="AJ244" s="16" t="n"/>
      <c r="AK244" s="24">
        <f>IF(B244="","",CHOOSE(WEEKDAY(B244,2),"Lunes","Martes","Miércoles","Jueves","Viernes","Sábado","Domingo"))</f>
        <v/>
      </c>
      <c r="AL244" s="24">
        <f>IF(C244="","",IF(HOUR(C244)&lt;6,"00-06",IF(HOUR(C244)&lt;10,"06-10",IF(HOUR(C244)&lt;14,"10-14",IF(HOUR(C244)&lt;18,"14-18",IF(HOUR(C244)&lt;22,"18-22","22-24"))))))</f>
        <v/>
      </c>
      <c r="AM244" s="21">
        <f>IF(B244="","",SUMIFS($X$7:X244,$AJ$7:AJ244,"&lt;&gt;No",$B$7:B244,"&lt;&gt;"))</f>
        <v/>
      </c>
      <c r="AN244" s="22">
        <f>IF(B244="","",SUMIFS($Y$7:Y244,$AJ$7:AJ244,"&lt;&gt;No",$B$7:B244,"&lt;&gt;"))</f>
        <v/>
      </c>
    </row>
    <row r="245">
      <c r="A245" s="16" t="n"/>
      <c r="B245" s="17" t="n"/>
      <c r="C245" s="18" t="n"/>
      <c r="D245" s="18" t="n"/>
      <c r="E245" s="16" t="n"/>
      <c r="F245" s="16" t="n"/>
      <c r="G245" s="16" t="n"/>
      <c r="H245" s="16" t="n"/>
      <c r="I245" s="16" t="n"/>
      <c r="J245" s="16" t="n"/>
      <c r="K245" s="16" t="n"/>
      <c r="L245" s="16" t="n"/>
      <c r="M245" s="19" t="n"/>
      <c r="N245" s="19" t="n"/>
      <c r="O245" s="19" t="n"/>
      <c r="P245" s="19" t="n"/>
      <c r="Q245" s="19" t="n"/>
      <c r="R245" s="20" t="n"/>
      <c r="S245" s="19" t="n"/>
      <c r="T245" s="20" t="n"/>
      <c r="U245" s="20" t="n"/>
      <c r="V245" s="20" t="n"/>
      <c r="W245" s="20" t="n"/>
      <c r="X245" s="21">
        <f>IF(T245="","",T245-IF(U245="",0,U245)-IF(V245="",0,V245)-IF(W245="",0,W245))</f>
        <v/>
      </c>
      <c r="Y245" s="22">
        <f>IF(OR(R245="",R245=0,X245=""),"",X245/R245)</f>
        <v/>
      </c>
      <c r="Z245" s="16" t="n"/>
      <c r="AA245" s="16" t="n"/>
      <c r="AB245" s="16" t="n"/>
      <c r="AC245" s="16" t="n"/>
      <c r="AD245" s="16" t="n"/>
      <c r="AE245" s="16" t="n"/>
      <c r="AF245" s="16" t="n"/>
      <c r="AG245" s="16" t="n"/>
      <c r="AH245" s="23" t="n"/>
      <c r="AI245" s="21">
        <f>IF(X245="","",IF(G245="MXN",X245,IF(AH245="","",X245*AH245)))</f>
        <v/>
      </c>
      <c r="AJ245" s="16" t="n"/>
      <c r="AK245" s="24">
        <f>IF(B245="","",CHOOSE(WEEKDAY(B245,2),"Lunes","Martes","Miércoles","Jueves","Viernes","Sábado","Domingo"))</f>
        <v/>
      </c>
      <c r="AL245" s="24">
        <f>IF(C245="","",IF(HOUR(C245)&lt;6,"00-06",IF(HOUR(C245)&lt;10,"06-10",IF(HOUR(C245)&lt;14,"10-14",IF(HOUR(C245)&lt;18,"14-18",IF(HOUR(C245)&lt;22,"18-22","22-24"))))))</f>
        <v/>
      </c>
      <c r="AM245" s="21">
        <f>IF(B245="","",SUMIFS($X$7:X245,$AJ$7:AJ245,"&lt;&gt;No",$B$7:B245,"&lt;&gt;"))</f>
        <v/>
      </c>
      <c r="AN245" s="22">
        <f>IF(B245="","",SUMIFS($Y$7:Y245,$AJ$7:AJ245,"&lt;&gt;No",$B$7:B245,"&lt;&gt;"))</f>
        <v/>
      </c>
    </row>
    <row r="246">
      <c r="A246" s="16" t="n"/>
      <c r="B246" s="17" t="n"/>
      <c r="C246" s="18" t="n"/>
      <c r="D246" s="18" t="n"/>
      <c r="E246" s="16" t="n"/>
      <c r="F246" s="16" t="n"/>
      <c r="G246" s="16" t="n"/>
      <c r="H246" s="16" t="n"/>
      <c r="I246" s="16" t="n"/>
      <c r="J246" s="16" t="n"/>
      <c r="K246" s="16" t="n"/>
      <c r="L246" s="16" t="n"/>
      <c r="M246" s="19" t="n"/>
      <c r="N246" s="19" t="n"/>
      <c r="O246" s="19" t="n"/>
      <c r="P246" s="19" t="n"/>
      <c r="Q246" s="19" t="n"/>
      <c r="R246" s="20" t="n"/>
      <c r="S246" s="19" t="n"/>
      <c r="T246" s="20" t="n"/>
      <c r="U246" s="20" t="n"/>
      <c r="V246" s="20" t="n"/>
      <c r="W246" s="20" t="n"/>
      <c r="X246" s="21">
        <f>IF(T246="","",T246-IF(U246="",0,U246)-IF(V246="",0,V246)-IF(W246="",0,W246))</f>
        <v/>
      </c>
      <c r="Y246" s="22">
        <f>IF(OR(R246="",R246=0,X246=""),"",X246/R246)</f>
        <v/>
      </c>
      <c r="Z246" s="16" t="n"/>
      <c r="AA246" s="16" t="n"/>
      <c r="AB246" s="16" t="n"/>
      <c r="AC246" s="16" t="n"/>
      <c r="AD246" s="16" t="n"/>
      <c r="AE246" s="16" t="n"/>
      <c r="AF246" s="16" t="n"/>
      <c r="AG246" s="16" t="n"/>
      <c r="AH246" s="23" t="n"/>
      <c r="AI246" s="21">
        <f>IF(X246="","",IF(G246="MXN",X246,IF(AH246="","",X246*AH246)))</f>
        <v/>
      </c>
      <c r="AJ246" s="16" t="n"/>
      <c r="AK246" s="24">
        <f>IF(B246="","",CHOOSE(WEEKDAY(B246,2),"Lunes","Martes","Miércoles","Jueves","Viernes","Sábado","Domingo"))</f>
        <v/>
      </c>
      <c r="AL246" s="24">
        <f>IF(C246="","",IF(HOUR(C246)&lt;6,"00-06",IF(HOUR(C246)&lt;10,"06-10",IF(HOUR(C246)&lt;14,"10-14",IF(HOUR(C246)&lt;18,"14-18",IF(HOUR(C246)&lt;22,"18-22","22-24"))))))</f>
        <v/>
      </c>
      <c r="AM246" s="21">
        <f>IF(B246="","",SUMIFS($X$7:X246,$AJ$7:AJ246,"&lt;&gt;No",$B$7:B246,"&lt;&gt;"))</f>
        <v/>
      </c>
      <c r="AN246" s="22">
        <f>IF(B246="","",SUMIFS($Y$7:Y246,$AJ$7:AJ246,"&lt;&gt;No",$B$7:B246,"&lt;&gt;"))</f>
        <v/>
      </c>
    </row>
    <row r="247">
      <c r="A247" s="16" t="n"/>
      <c r="B247" s="17" t="n"/>
      <c r="C247" s="18" t="n"/>
      <c r="D247" s="18" t="n"/>
      <c r="E247" s="16" t="n"/>
      <c r="F247" s="16" t="n"/>
      <c r="G247" s="16" t="n"/>
      <c r="H247" s="16" t="n"/>
      <c r="I247" s="16" t="n"/>
      <c r="J247" s="16" t="n"/>
      <c r="K247" s="16" t="n"/>
      <c r="L247" s="16" t="n"/>
      <c r="M247" s="19" t="n"/>
      <c r="N247" s="19" t="n"/>
      <c r="O247" s="19" t="n"/>
      <c r="P247" s="19" t="n"/>
      <c r="Q247" s="19" t="n"/>
      <c r="R247" s="20" t="n"/>
      <c r="S247" s="19" t="n"/>
      <c r="T247" s="20" t="n"/>
      <c r="U247" s="20" t="n"/>
      <c r="V247" s="20" t="n"/>
      <c r="W247" s="20" t="n"/>
      <c r="X247" s="21">
        <f>IF(T247="","",T247-IF(U247="",0,U247)-IF(V247="",0,V247)-IF(W247="",0,W247))</f>
        <v/>
      </c>
      <c r="Y247" s="22">
        <f>IF(OR(R247="",R247=0,X247=""),"",X247/R247)</f>
        <v/>
      </c>
      <c r="Z247" s="16" t="n"/>
      <c r="AA247" s="16" t="n"/>
      <c r="AB247" s="16" t="n"/>
      <c r="AC247" s="16" t="n"/>
      <c r="AD247" s="16" t="n"/>
      <c r="AE247" s="16" t="n"/>
      <c r="AF247" s="16" t="n"/>
      <c r="AG247" s="16" t="n"/>
      <c r="AH247" s="23" t="n"/>
      <c r="AI247" s="21">
        <f>IF(X247="","",IF(G247="MXN",X247,IF(AH247="","",X247*AH247)))</f>
        <v/>
      </c>
      <c r="AJ247" s="16" t="n"/>
      <c r="AK247" s="24">
        <f>IF(B247="","",CHOOSE(WEEKDAY(B247,2),"Lunes","Martes","Miércoles","Jueves","Viernes","Sábado","Domingo"))</f>
        <v/>
      </c>
      <c r="AL247" s="24">
        <f>IF(C247="","",IF(HOUR(C247)&lt;6,"00-06",IF(HOUR(C247)&lt;10,"06-10",IF(HOUR(C247)&lt;14,"10-14",IF(HOUR(C247)&lt;18,"14-18",IF(HOUR(C247)&lt;22,"18-22","22-24"))))))</f>
        <v/>
      </c>
      <c r="AM247" s="21">
        <f>IF(B247="","",SUMIFS($X$7:X247,$AJ$7:AJ247,"&lt;&gt;No",$B$7:B247,"&lt;&gt;"))</f>
        <v/>
      </c>
      <c r="AN247" s="22">
        <f>IF(B247="","",SUMIFS($Y$7:Y247,$AJ$7:AJ247,"&lt;&gt;No",$B$7:B247,"&lt;&gt;"))</f>
        <v/>
      </c>
    </row>
    <row r="248">
      <c r="A248" s="16" t="n"/>
      <c r="B248" s="17" t="n"/>
      <c r="C248" s="18" t="n"/>
      <c r="D248" s="18" t="n"/>
      <c r="E248" s="16" t="n"/>
      <c r="F248" s="16" t="n"/>
      <c r="G248" s="16" t="n"/>
      <c r="H248" s="16" t="n"/>
      <c r="I248" s="16" t="n"/>
      <c r="J248" s="16" t="n"/>
      <c r="K248" s="16" t="n"/>
      <c r="L248" s="16" t="n"/>
      <c r="M248" s="19" t="n"/>
      <c r="N248" s="19" t="n"/>
      <c r="O248" s="19" t="n"/>
      <c r="P248" s="19" t="n"/>
      <c r="Q248" s="19" t="n"/>
      <c r="R248" s="20" t="n"/>
      <c r="S248" s="19" t="n"/>
      <c r="T248" s="20" t="n"/>
      <c r="U248" s="20" t="n"/>
      <c r="V248" s="20" t="n"/>
      <c r="W248" s="20" t="n"/>
      <c r="X248" s="21">
        <f>IF(T248="","",T248-IF(U248="",0,U248)-IF(V248="",0,V248)-IF(W248="",0,W248))</f>
        <v/>
      </c>
      <c r="Y248" s="22">
        <f>IF(OR(R248="",R248=0,X248=""),"",X248/R248)</f>
        <v/>
      </c>
      <c r="Z248" s="16" t="n"/>
      <c r="AA248" s="16" t="n"/>
      <c r="AB248" s="16" t="n"/>
      <c r="AC248" s="16" t="n"/>
      <c r="AD248" s="16" t="n"/>
      <c r="AE248" s="16" t="n"/>
      <c r="AF248" s="16" t="n"/>
      <c r="AG248" s="16" t="n"/>
      <c r="AH248" s="23" t="n"/>
      <c r="AI248" s="21">
        <f>IF(X248="","",IF(G248="MXN",X248,IF(AH248="","",X248*AH248)))</f>
        <v/>
      </c>
      <c r="AJ248" s="16" t="n"/>
      <c r="AK248" s="24">
        <f>IF(B248="","",CHOOSE(WEEKDAY(B248,2),"Lunes","Martes","Miércoles","Jueves","Viernes","Sábado","Domingo"))</f>
        <v/>
      </c>
      <c r="AL248" s="24">
        <f>IF(C248="","",IF(HOUR(C248)&lt;6,"00-06",IF(HOUR(C248)&lt;10,"06-10",IF(HOUR(C248)&lt;14,"10-14",IF(HOUR(C248)&lt;18,"14-18",IF(HOUR(C248)&lt;22,"18-22","22-24"))))))</f>
        <v/>
      </c>
      <c r="AM248" s="21">
        <f>IF(B248="","",SUMIFS($X$7:X248,$AJ$7:AJ248,"&lt;&gt;No",$B$7:B248,"&lt;&gt;"))</f>
        <v/>
      </c>
      <c r="AN248" s="22">
        <f>IF(B248="","",SUMIFS($Y$7:Y248,$AJ$7:AJ248,"&lt;&gt;No",$B$7:B248,"&lt;&gt;"))</f>
        <v/>
      </c>
    </row>
    <row r="249">
      <c r="A249" s="16" t="n"/>
      <c r="B249" s="17" t="n"/>
      <c r="C249" s="18" t="n"/>
      <c r="D249" s="18" t="n"/>
      <c r="E249" s="16" t="n"/>
      <c r="F249" s="16" t="n"/>
      <c r="G249" s="16" t="n"/>
      <c r="H249" s="16" t="n"/>
      <c r="I249" s="16" t="n"/>
      <c r="J249" s="16" t="n"/>
      <c r="K249" s="16" t="n"/>
      <c r="L249" s="16" t="n"/>
      <c r="M249" s="19" t="n"/>
      <c r="N249" s="19" t="n"/>
      <c r="O249" s="19" t="n"/>
      <c r="P249" s="19" t="n"/>
      <c r="Q249" s="19" t="n"/>
      <c r="R249" s="20" t="n"/>
      <c r="S249" s="19" t="n"/>
      <c r="T249" s="20" t="n"/>
      <c r="U249" s="20" t="n"/>
      <c r="V249" s="20" t="n"/>
      <c r="W249" s="20" t="n"/>
      <c r="X249" s="21">
        <f>IF(T249="","",T249-IF(U249="",0,U249)-IF(V249="",0,V249)-IF(W249="",0,W249))</f>
        <v/>
      </c>
      <c r="Y249" s="22">
        <f>IF(OR(R249="",R249=0,X249=""),"",X249/R249)</f>
        <v/>
      </c>
      <c r="Z249" s="16" t="n"/>
      <c r="AA249" s="16" t="n"/>
      <c r="AB249" s="16" t="n"/>
      <c r="AC249" s="16" t="n"/>
      <c r="AD249" s="16" t="n"/>
      <c r="AE249" s="16" t="n"/>
      <c r="AF249" s="16" t="n"/>
      <c r="AG249" s="16" t="n"/>
      <c r="AH249" s="23" t="n"/>
      <c r="AI249" s="21">
        <f>IF(X249="","",IF(G249="MXN",X249,IF(AH249="","",X249*AH249)))</f>
        <v/>
      </c>
      <c r="AJ249" s="16" t="n"/>
      <c r="AK249" s="24">
        <f>IF(B249="","",CHOOSE(WEEKDAY(B249,2),"Lunes","Martes","Miércoles","Jueves","Viernes","Sábado","Domingo"))</f>
        <v/>
      </c>
      <c r="AL249" s="24">
        <f>IF(C249="","",IF(HOUR(C249)&lt;6,"00-06",IF(HOUR(C249)&lt;10,"06-10",IF(HOUR(C249)&lt;14,"10-14",IF(HOUR(C249)&lt;18,"14-18",IF(HOUR(C249)&lt;22,"18-22","22-24"))))))</f>
        <v/>
      </c>
      <c r="AM249" s="21">
        <f>IF(B249="","",SUMIFS($X$7:X249,$AJ$7:AJ249,"&lt;&gt;No",$B$7:B249,"&lt;&gt;"))</f>
        <v/>
      </c>
      <c r="AN249" s="22">
        <f>IF(B249="","",SUMIFS($Y$7:Y249,$AJ$7:AJ249,"&lt;&gt;No",$B$7:B249,"&lt;&gt;"))</f>
        <v/>
      </c>
    </row>
    <row r="250">
      <c r="A250" s="16" t="n"/>
      <c r="B250" s="17" t="n"/>
      <c r="C250" s="18" t="n"/>
      <c r="D250" s="18" t="n"/>
      <c r="E250" s="16" t="n"/>
      <c r="F250" s="16" t="n"/>
      <c r="G250" s="16" t="n"/>
      <c r="H250" s="16" t="n"/>
      <c r="I250" s="16" t="n"/>
      <c r="J250" s="16" t="n"/>
      <c r="K250" s="16" t="n"/>
      <c r="L250" s="16" t="n"/>
      <c r="M250" s="19" t="n"/>
      <c r="N250" s="19" t="n"/>
      <c r="O250" s="19" t="n"/>
      <c r="P250" s="19" t="n"/>
      <c r="Q250" s="19" t="n"/>
      <c r="R250" s="20" t="n"/>
      <c r="S250" s="19" t="n"/>
      <c r="T250" s="20" t="n"/>
      <c r="U250" s="20" t="n"/>
      <c r="V250" s="20" t="n"/>
      <c r="W250" s="20" t="n"/>
      <c r="X250" s="21">
        <f>IF(T250="","",T250-IF(U250="",0,U250)-IF(V250="",0,V250)-IF(W250="",0,W250))</f>
        <v/>
      </c>
      <c r="Y250" s="22">
        <f>IF(OR(R250="",R250=0,X250=""),"",X250/R250)</f>
        <v/>
      </c>
      <c r="Z250" s="16" t="n"/>
      <c r="AA250" s="16" t="n"/>
      <c r="AB250" s="16" t="n"/>
      <c r="AC250" s="16" t="n"/>
      <c r="AD250" s="16" t="n"/>
      <c r="AE250" s="16" t="n"/>
      <c r="AF250" s="16" t="n"/>
      <c r="AG250" s="16" t="n"/>
      <c r="AH250" s="23" t="n"/>
      <c r="AI250" s="21">
        <f>IF(X250="","",IF(G250="MXN",X250,IF(AH250="","",X250*AH250)))</f>
        <v/>
      </c>
      <c r="AJ250" s="16" t="n"/>
      <c r="AK250" s="24">
        <f>IF(B250="","",CHOOSE(WEEKDAY(B250,2),"Lunes","Martes","Miércoles","Jueves","Viernes","Sábado","Domingo"))</f>
        <v/>
      </c>
      <c r="AL250" s="24">
        <f>IF(C250="","",IF(HOUR(C250)&lt;6,"00-06",IF(HOUR(C250)&lt;10,"06-10",IF(HOUR(C250)&lt;14,"10-14",IF(HOUR(C250)&lt;18,"14-18",IF(HOUR(C250)&lt;22,"18-22","22-24"))))))</f>
        <v/>
      </c>
      <c r="AM250" s="21">
        <f>IF(B250="","",SUMIFS($X$7:X250,$AJ$7:AJ250,"&lt;&gt;No",$B$7:B250,"&lt;&gt;"))</f>
        <v/>
      </c>
      <c r="AN250" s="22">
        <f>IF(B250="","",SUMIFS($Y$7:Y250,$AJ$7:AJ250,"&lt;&gt;No",$B$7:B250,"&lt;&gt;"))</f>
        <v/>
      </c>
    </row>
    <row r="251">
      <c r="A251" s="16" t="n"/>
      <c r="B251" s="17" t="n"/>
      <c r="C251" s="18" t="n"/>
      <c r="D251" s="18" t="n"/>
      <c r="E251" s="16" t="n"/>
      <c r="F251" s="16" t="n"/>
      <c r="G251" s="16" t="n"/>
      <c r="H251" s="16" t="n"/>
      <c r="I251" s="16" t="n"/>
      <c r="J251" s="16" t="n"/>
      <c r="K251" s="16" t="n"/>
      <c r="L251" s="16" t="n"/>
      <c r="M251" s="19" t="n"/>
      <c r="N251" s="19" t="n"/>
      <c r="O251" s="19" t="n"/>
      <c r="P251" s="19" t="n"/>
      <c r="Q251" s="19" t="n"/>
      <c r="R251" s="20" t="n"/>
      <c r="S251" s="19" t="n"/>
      <c r="T251" s="20" t="n"/>
      <c r="U251" s="20" t="n"/>
      <c r="V251" s="20" t="n"/>
      <c r="W251" s="20" t="n"/>
      <c r="X251" s="21">
        <f>IF(T251="","",T251-IF(U251="",0,U251)-IF(V251="",0,V251)-IF(W251="",0,W251))</f>
        <v/>
      </c>
      <c r="Y251" s="22">
        <f>IF(OR(R251="",R251=0,X251=""),"",X251/R251)</f>
        <v/>
      </c>
      <c r="Z251" s="16" t="n"/>
      <c r="AA251" s="16" t="n"/>
      <c r="AB251" s="16" t="n"/>
      <c r="AC251" s="16" t="n"/>
      <c r="AD251" s="16" t="n"/>
      <c r="AE251" s="16" t="n"/>
      <c r="AF251" s="16" t="n"/>
      <c r="AG251" s="16" t="n"/>
      <c r="AH251" s="23" t="n"/>
      <c r="AI251" s="21">
        <f>IF(X251="","",IF(G251="MXN",X251,IF(AH251="","",X251*AH251)))</f>
        <v/>
      </c>
      <c r="AJ251" s="16" t="n"/>
      <c r="AK251" s="24">
        <f>IF(B251="","",CHOOSE(WEEKDAY(B251,2),"Lunes","Martes","Miércoles","Jueves","Viernes","Sábado","Domingo"))</f>
        <v/>
      </c>
      <c r="AL251" s="24">
        <f>IF(C251="","",IF(HOUR(C251)&lt;6,"00-06",IF(HOUR(C251)&lt;10,"06-10",IF(HOUR(C251)&lt;14,"10-14",IF(HOUR(C251)&lt;18,"14-18",IF(HOUR(C251)&lt;22,"18-22","22-24"))))))</f>
        <v/>
      </c>
      <c r="AM251" s="21">
        <f>IF(B251="","",SUMIFS($X$7:X251,$AJ$7:AJ251,"&lt;&gt;No",$B$7:B251,"&lt;&gt;"))</f>
        <v/>
      </c>
      <c r="AN251" s="22">
        <f>IF(B251="","",SUMIFS($Y$7:Y251,$AJ$7:AJ251,"&lt;&gt;No",$B$7:B251,"&lt;&gt;"))</f>
        <v/>
      </c>
    </row>
    <row r="252">
      <c r="A252" s="16" t="n"/>
      <c r="B252" s="17" t="n"/>
      <c r="C252" s="18" t="n"/>
      <c r="D252" s="18" t="n"/>
      <c r="E252" s="16" t="n"/>
      <c r="F252" s="16" t="n"/>
      <c r="G252" s="16" t="n"/>
      <c r="H252" s="16" t="n"/>
      <c r="I252" s="16" t="n"/>
      <c r="J252" s="16" t="n"/>
      <c r="K252" s="16" t="n"/>
      <c r="L252" s="16" t="n"/>
      <c r="M252" s="19" t="n"/>
      <c r="N252" s="19" t="n"/>
      <c r="O252" s="19" t="n"/>
      <c r="P252" s="19" t="n"/>
      <c r="Q252" s="19" t="n"/>
      <c r="R252" s="20" t="n"/>
      <c r="S252" s="19" t="n"/>
      <c r="T252" s="20" t="n"/>
      <c r="U252" s="20" t="n"/>
      <c r="V252" s="20" t="n"/>
      <c r="W252" s="20" t="n"/>
      <c r="X252" s="21">
        <f>IF(T252="","",T252-IF(U252="",0,U252)-IF(V252="",0,V252)-IF(W252="",0,W252))</f>
        <v/>
      </c>
      <c r="Y252" s="22">
        <f>IF(OR(R252="",R252=0,X252=""),"",X252/R252)</f>
        <v/>
      </c>
      <c r="Z252" s="16" t="n"/>
      <c r="AA252" s="16" t="n"/>
      <c r="AB252" s="16" t="n"/>
      <c r="AC252" s="16" t="n"/>
      <c r="AD252" s="16" t="n"/>
      <c r="AE252" s="16" t="n"/>
      <c r="AF252" s="16" t="n"/>
      <c r="AG252" s="16" t="n"/>
      <c r="AH252" s="23" t="n"/>
      <c r="AI252" s="21">
        <f>IF(X252="","",IF(G252="MXN",X252,IF(AH252="","",X252*AH252)))</f>
        <v/>
      </c>
      <c r="AJ252" s="16" t="n"/>
      <c r="AK252" s="24">
        <f>IF(B252="","",CHOOSE(WEEKDAY(B252,2),"Lunes","Martes","Miércoles","Jueves","Viernes","Sábado","Domingo"))</f>
        <v/>
      </c>
      <c r="AL252" s="24">
        <f>IF(C252="","",IF(HOUR(C252)&lt;6,"00-06",IF(HOUR(C252)&lt;10,"06-10",IF(HOUR(C252)&lt;14,"10-14",IF(HOUR(C252)&lt;18,"14-18",IF(HOUR(C252)&lt;22,"18-22","22-24"))))))</f>
        <v/>
      </c>
      <c r="AM252" s="21">
        <f>IF(B252="","",SUMIFS($X$7:X252,$AJ$7:AJ252,"&lt;&gt;No",$B$7:B252,"&lt;&gt;"))</f>
        <v/>
      </c>
      <c r="AN252" s="22">
        <f>IF(B252="","",SUMIFS($Y$7:Y252,$AJ$7:AJ252,"&lt;&gt;No",$B$7:B252,"&lt;&gt;"))</f>
        <v/>
      </c>
    </row>
    <row r="253">
      <c r="A253" s="16" t="n"/>
      <c r="B253" s="17" t="n"/>
      <c r="C253" s="18" t="n"/>
      <c r="D253" s="18" t="n"/>
      <c r="E253" s="16" t="n"/>
      <c r="F253" s="16" t="n"/>
      <c r="G253" s="16" t="n"/>
      <c r="H253" s="16" t="n"/>
      <c r="I253" s="16" t="n"/>
      <c r="J253" s="16" t="n"/>
      <c r="K253" s="16" t="n"/>
      <c r="L253" s="16" t="n"/>
      <c r="M253" s="19" t="n"/>
      <c r="N253" s="19" t="n"/>
      <c r="O253" s="19" t="n"/>
      <c r="P253" s="19" t="n"/>
      <c r="Q253" s="19" t="n"/>
      <c r="R253" s="20" t="n"/>
      <c r="S253" s="19" t="n"/>
      <c r="T253" s="20" t="n"/>
      <c r="U253" s="20" t="n"/>
      <c r="V253" s="20" t="n"/>
      <c r="W253" s="20" t="n"/>
      <c r="X253" s="21">
        <f>IF(T253="","",T253-IF(U253="",0,U253)-IF(V253="",0,V253)-IF(W253="",0,W253))</f>
        <v/>
      </c>
      <c r="Y253" s="22">
        <f>IF(OR(R253="",R253=0,X253=""),"",X253/R253)</f>
        <v/>
      </c>
      <c r="Z253" s="16" t="n"/>
      <c r="AA253" s="16" t="n"/>
      <c r="AB253" s="16" t="n"/>
      <c r="AC253" s="16" t="n"/>
      <c r="AD253" s="16" t="n"/>
      <c r="AE253" s="16" t="n"/>
      <c r="AF253" s="16" t="n"/>
      <c r="AG253" s="16" t="n"/>
      <c r="AH253" s="23" t="n"/>
      <c r="AI253" s="21">
        <f>IF(X253="","",IF(G253="MXN",X253,IF(AH253="","",X253*AH253)))</f>
        <v/>
      </c>
      <c r="AJ253" s="16" t="n"/>
      <c r="AK253" s="24">
        <f>IF(B253="","",CHOOSE(WEEKDAY(B253,2),"Lunes","Martes","Miércoles","Jueves","Viernes","Sábado","Domingo"))</f>
        <v/>
      </c>
      <c r="AL253" s="24">
        <f>IF(C253="","",IF(HOUR(C253)&lt;6,"00-06",IF(HOUR(C253)&lt;10,"06-10",IF(HOUR(C253)&lt;14,"10-14",IF(HOUR(C253)&lt;18,"14-18",IF(HOUR(C253)&lt;22,"18-22","22-24"))))))</f>
        <v/>
      </c>
      <c r="AM253" s="21">
        <f>IF(B253="","",SUMIFS($X$7:X253,$AJ$7:AJ253,"&lt;&gt;No",$B$7:B253,"&lt;&gt;"))</f>
        <v/>
      </c>
      <c r="AN253" s="22">
        <f>IF(B253="","",SUMIFS($Y$7:Y253,$AJ$7:AJ253,"&lt;&gt;No",$B$7:B253,"&lt;&gt;"))</f>
        <v/>
      </c>
    </row>
    <row r="254">
      <c r="A254" s="16" t="n"/>
      <c r="B254" s="17" t="n"/>
      <c r="C254" s="18" t="n"/>
      <c r="D254" s="18" t="n"/>
      <c r="E254" s="16" t="n"/>
      <c r="F254" s="16" t="n"/>
      <c r="G254" s="16" t="n"/>
      <c r="H254" s="16" t="n"/>
      <c r="I254" s="16" t="n"/>
      <c r="J254" s="16" t="n"/>
      <c r="K254" s="16" t="n"/>
      <c r="L254" s="16" t="n"/>
      <c r="M254" s="19" t="n"/>
      <c r="N254" s="19" t="n"/>
      <c r="O254" s="19" t="n"/>
      <c r="P254" s="19" t="n"/>
      <c r="Q254" s="19" t="n"/>
      <c r="R254" s="20" t="n"/>
      <c r="S254" s="19" t="n"/>
      <c r="T254" s="20" t="n"/>
      <c r="U254" s="20" t="n"/>
      <c r="V254" s="20" t="n"/>
      <c r="W254" s="20" t="n"/>
      <c r="X254" s="21">
        <f>IF(T254="","",T254-IF(U254="",0,U254)-IF(V254="",0,V254)-IF(W254="",0,W254))</f>
        <v/>
      </c>
      <c r="Y254" s="22">
        <f>IF(OR(R254="",R254=0,X254=""),"",X254/R254)</f>
        <v/>
      </c>
      <c r="Z254" s="16" t="n"/>
      <c r="AA254" s="16" t="n"/>
      <c r="AB254" s="16" t="n"/>
      <c r="AC254" s="16" t="n"/>
      <c r="AD254" s="16" t="n"/>
      <c r="AE254" s="16" t="n"/>
      <c r="AF254" s="16" t="n"/>
      <c r="AG254" s="16" t="n"/>
      <c r="AH254" s="23" t="n"/>
      <c r="AI254" s="21">
        <f>IF(X254="","",IF(G254="MXN",X254,IF(AH254="","",X254*AH254)))</f>
        <v/>
      </c>
      <c r="AJ254" s="16" t="n"/>
      <c r="AK254" s="24">
        <f>IF(B254="","",CHOOSE(WEEKDAY(B254,2),"Lunes","Martes","Miércoles","Jueves","Viernes","Sábado","Domingo"))</f>
        <v/>
      </c>
      <c r="AL254" s="24">
        <f>IF(C254="","",IF(HOUR(C254)&lt;6,"00-06",IF(HOUR(C254)&lt;10,"06-10",IF(HOUR(C254)&lt;14,"10-14",IF(HOUR(C254)&lt;18,"14-18",IF(HOUR(C254)&lt;22,"18-22","22-24"))))))</f>
        <v/>
      </c>
      <c r="AM254" s="21">
        <f>IF(B254="","",SUMIFS($X$7:X254,$AJ$7:AJ254,"&lt;&gt;No",$B$7:B254,"&lt;&gt;"))</f>
        <v/>
      </c>
      <c r="AN254" s="22">
        <f>IF(B254="","",SUMIFS($Y$7:Y254,$AJ$7:AJ254,"&lt;&gt;No",$B$7:B254,"&lt;&gt;"))</f>
        <v/>
      </c>
    </row>
    <row r="255">
      <c r="A255" s="16" t="n"/>
      <c r="B255" s="17" t="n"/>
      <c r="C255" s="18" t="n"/>
      <c r="D255" s="18" t="n"/>
      <c r="E255" s="16" t="n"/>
      <c r="F255" s="16" t="n"/>
      <c r="G255" s="16" t="n"/>
      <c r="H255" s="16" t="n"/>
      <c r="I255" s="16" t="n"/>
      <c r="J255" s="16" t="n"/>
      <c r="K255" s="16" t="n"/>
      <c r="L255" s="16" t="n"/>
      <c r="M255" s="19" t="n"/>
      <c r="N255" s="19" t="n"/>
      <c r="O255" s="19" t="n"/>
      <c r="P255" s="19" t="n"/>
      <c r="Q255" s="19" t="n"/>
      <c r="R255" s="20" t="n"/>
      <c r="S255" s="19" t="n"/>
      <c r="T255" s="20" t="n"/>
      <c r="U255" s="20" t="n"/>
      <c r="V255" s="20" t="n"/>
      <c r="W255" s="20" t="n"/>
      <c r="X255" s="21">
        <f>IF(T255="","",T255-IF(U255="",0,U255)-IF(V255="",0,V255)-IF(W255="",0,W255))</f>
        <v/>
      </c>
      <c r="Y255" s="22">
        <f>IF(OR(R255="",R255=0,X255=""),"",X255/R255)</f>
        <v/>
      </c>
      <c r="Z255" s="16" t="n"/>
      <c r="AA255" s="16" t="n"/>
      <c r="AB255" s="16" t="n"/>
      <c r="AC255" s="16" t="n"/>
      <c r="AD255" s="16" t="n"/>
      <c r="AE255" s="16" t="n"/>
      <c r="AF255" s="16" t="n"/>
      <c r="AG255" s="16" t="n"/>
      <c r="AH255" s="23" t="n"/>
      <c r="AI255" s="21">
        <f>IF(X255="","",IF(G255="MXN",X255,IF(AH255="","",X255*AH255)))</f>
        <v/>
      </c>
      <c r="AJ255" s="16" t="n"/>
      <c r="AK255" s="24">
        <f>IF(B255="","",CHOOSE(WEEKDAY(B255,2),"Lunes","Martes","Miércoles","Jueves","Viernes","Sábado","Domingo"))</f>
        <v/>
      </c>
      <c r="AL255" s="24">
        <f>IF(C255="","",IF(HOUR(C255)&lt;6,"00-06",IF(HOUR(C255)&lt;10,"06-10",IF(HOUR(C255)&lt;14,"10-14",IF(HOUR(C255)&lt;18,"14-18",IF(HOUR(C255)&lt;22,"18-22","22-24"))))))</f>
        <v/>
      </c>
      <c r="AM255" s="21">
        <f>IF(B255="","",SUMIFS($X$7:X255,$AJ$7:AJ255,"&lt;&gt;No",$B$7:B255,"&lt;&gt;"))</f>
        <v/>
      </c>
      <c r="AN255" s="22">
        <f>IF(B255="","",SUMIFS($Y$7:Y255,$AJ$7:AJ255,"&lt;&gt;No",$B$7:B255,"&lt;&gt;"))</f>
        <v/>
      </c>
    </row>
    <row r="256">
      <c r="A256" s="16" t="n"/>
      <c r="B256" s="17" t="n"/>
      <c r="C256" s="18" t="n"/>
      <c r="D256" s="18" t="n"/>
      <c r="E256" s="16" t="n"/>
      <c r="F256" s="16" t="n"/>
      <c r="G256" s="16" t="n"/>
      <c r="H256" s="16" t="n"/>
      <c r="I256" s="16" t="n"/>
      <c r="J256" s="16" t="n"/>
      <c r="K256" s="16" t="n"/>
      <c r="L256" s="16" t="n"/>
      <c r="M256" s="19" t="n"/>
      <c r="N256" s="19" t="n"/>
      <c r="O256" s="19" t="n"/>
      <c r="P256" s="19" t="n"/>
      <c r="Q256" s="19" t="n"/>
      <c r="R256" s="20" t="n"/>
      <c r="S256" s="19" t="n"/>
      <c r="T256" s="20" t="n"/>
      <c r="U256" s="20" t="n"/>
      <c r="V256" s="20" t="n"/>
      <c r="W256" s="20" t="n"/>
      <c r="X256" s="21">
        <f>IF(T256="","",T256-IF(U256="",0,U256)-IF(V256="",0,V256)-IF(W256="",0,W256))</f>
        <v/>
      </c>
      <c r="Y256" s="22">
        <f>IF(OR(R256="",R256=0,X256=""),"",X256/R256)</f>
        <v/>
      </c>
      <c r="Z256" s="16" t="n"/>
      <c r="AA256" s="16" t="n"/>
      <c r="AB256" s="16" t="n"/>
      <c r="AC256" s="16" t="n"/>
      <c r="AD256" s="16" t="n"/>
      <c r="AE256" s="16" t="n"/>
      <c r="AF256" s="16" t="n"/>
      <c r="AG256" s="16" t="n"/>
      <c r="AH256" s="23" t="n"/>
      <c r="AI256" s="21">
        <f>IF(X256="","",IF(G256="MXN",X256,IF(AH256="","",X256*AH256)))</f>
        <v/>
      </c>
      <c r="AJ256" s="16" t="n"/>
      <c r="AK256" s="24">
        <f>IF(B256="","",CHOOSE(WEEKDAY(B256,2),"Lunes","Martes","Miércoles","Jueves","Viernes","Sábado","Domingo"))</f>
        <v/>
      </c>
      <c r="AL256" s="24">
        <f>IF(C256="","",IF(HOUR(C256)&lt;6,"00-06",IF(HOUR(C256)&lt;10,"06-10",IF(HOUR(C256)&lt;14,"10-14",IF(HOUR(C256)&lt;18,"14-18",IF(HOUR(C256)&lt;22,"18-22","22-24"))))))</f>
        <v/>
      </c>
      <c r="AM256" s="21">
        <f>IF(B256="","",SUMIFS($X$7:X256,$AJ$7:AJ256,"&lt;&gt;No",$B$7:B256,"&lt;&gt;"))</f>
        <v/>
      </c>
      <c r="AN256" s="22">
        <f>IF(B256="","",SUMIFS($Y$7:Y256,$AJ$7:AJ256,"&lt;&gt;No",$B$7:B256,"&lt;&gt;"))</f>
        <v/>
      </c>
    </row>
    <row r="257">
      <c r="A257" s="16" t="n"/>
      <c r="B257" s="17" t="n"/>
      <c r="C257" s="18" t="n"/>
      <c r="D257" s="18" t="n"/>
      <c r="E257" s="16" t="n"/>
      <c r="F257" s="16" t="n"/>
      <c r="G257" s="16" t="n"/>
      <c r="H257" s="16" t="n"/>
      <c r="I257" s="16" t="n"/>
      <c r="J257" s="16" t="n"/>
      <c r="K257" s="16" t="n"/>
      <c r="L257" s="16" t="n"/>
      <c r="M257" s="19" t="n"/>
      <c r="N257" s="19" t="n"/>
      <c r="O257" s="19" t="n"/>
      <c r="P257" s="19" t="n"/>
      <c r="Q257" s="19" t="n"/>
      <c r="R257" s="20" t="n"/>
      <c r="S257" s="19" t="n"/>
      <c r="T257" s="20" t="n"/>
      <c r="U257" s="20" t="n"/>
      <c r="V257" s="20" t="n"/>
      <c r="W257" s="20" t="n"/>
      <c r="X257" s="21">
        <f>IF(T257="","",T257-IF(U257="",0,U257)-IF(V257="",0,V257)-IF(W257="",0,W257))</f>
        <v/>
      </c>
      <c r="Y257" s="22">
        <f>IF(OR(R257="",R257=0,X257=""),"",X257/R257)</f>
        <v/>
      </c>
      <c r="Z257" s="16" t="n"/>
      <c r="AA257" s="16" t="n"/>
      <c r="AB257" s="16" t="n"/>
      <c r="AC257" s="16" t="n"/>
      <c r="AD257" s="16" t="n"/>
      <c r="AE257" s="16" t="n"/>
      <c r="AF257" s="16" t="n"/>
      <c r="AG257" s="16" t="n"/>
      <c r="AH257" s="23" t="n"/>
      <c r="AI257" s="21">
        <f>IF(X257="","",IF(G257="MXN",X257,IF(AH257="","",X257*AH257)))</f>
        <v/>
      </c>
      <c r="AJ257" s="16" t="n"/>
      <c r="AK257" s="24">
        <f>IF(B257="","",CHOOSE(WEEKDAY(B257,2),"Lunes","Martes","Miércoles","Jueves","Viernes","Sábado","Domingo"))</f>
        <v/>
      </c>
      <c r="AL257" s="24">
        <f>IF(C257="","",IF(HOUR(C257)&lt;6,"00-06",IF(HOUR(C257)&lt;10,"06-10",IF(HOUR(C257)&lt;14,"10-14",IF(HOUR(C257)&lt;18,"14-18",IF(HOUR(C257)&lt;22,"18-22","22-24"))))))</f>
        <v/>
      </c>
      <c r="AM257" s="21">
        <f>IF(B257="","",SUMIFS($X$7:X257,$AJ$7:AJ257,"&lt;&gt;No",$B$7:B257,"&lt;&gt;"))</f>
        <v/>
      </c>
      <c r="AN257" s="22">
        <f>IF(B257="","",SUMIFS($Y$7:Y257,$AJ$7:AJ257,"&lt;&gt;No",$B$7:B257,"&lt;&gt;"))</f>
        <v/>
      </c>
    </row>
    <row r="258">
      <c r="A258" s="16" t="n"/>
      <c r="B258" s="17" t="n"/>
      <c r="C258" s="18" t="n"/>
      <c r="D258" s="18" t="n"/>
      <c r="E258" s="16" t="n"/>
      <c r="F258" s="16" t="n"/>
      <c r="G258" s="16" t="n"/>
      <c r="H258" s="16" t="n"/>
      <c r="I258" s="16" t="n"/>
      <c r="J258" s="16" t="n"/>
      <c r="K258" s="16" t="n"/>
      <c r="L258" s="16" t="n"/>
      <c r="M258" s="19" t="n"/>
      <c r="N258" s="19" t="n"/>
      <c r="O258" s="19" t="n"/>
      <c r="P258" s="19" t="n"/>
      <c r="Q258" s="19" t="n"/>
      <c r="R258" s="20" t="n"/>
      <c r="S258" s="19" t="n"/>
      <c r="T258" s="20" t="n"/>
      <c r="U258" s="20" t="n"/>
      <c r="V258" s="20" t="n"/>
      <c r="W258" s="20" t="n"/>
      <c r="X258" s="21">
        <f>IF(T258="","",T258-IF(U258="",0,U258)-IF(V258="",0,V258)-IF(W258="",0,W258))</f>
        <v/>
      </c>
      <c r="Y258" s="22">
        <f>IF(OR(R258="",R258=0,X258=""),"",X258/R258)</f>
        <v/>
      </c>
      <c r="Z258" s="16" t="n"/>
      <c r="AA258" s="16" t="n"/>
      <c r="AB258" s="16" t="n"/>
      <c r="AC258" s="16" t="n"/>
      <c r="AD258" s="16" t="n"/>
      <c r="AE258" s="16" t="n"/>
      <c r="AF258" s="16" t="n"/>
      <c r="AG258" s="16" t="n"/>
      <c r="AH258" s="23" t="n"/>
      <c r="AI258" s="21">
        <f>IF(X258="","",IF(G258="MXN",X258,IF(AH258="","",X258*AH258)))</f>
        <v/>
      </c>
      <c r="AJ258" s="16" t="n"/>
      <c r="AK258" s="24">
        <f>IF(B258="","",CHOOSE(WEEKDAY(B258,2),"Lunes","Martes","Miércoles","Jueves","Viernes","Sábado","Domingo"))</f>
        <v/>
      </c>
      <c r="AL258" s="24">
        <f>IF(C258="","",IF(HOUR(C258)&lt;6,"00-06",IF(HOUR(C258)&lt;10,"06-10",IF(HOUR(C258)&lt;14,"10-14",IF(HOUR(C258)&lt;18,"14-18",IF(HOUR(C258)&lt;22,"18-22","22-24"))))))</f>
        <v/>
      </c>
      <c r="AM258" s="21">
        <f>IF(B258="","",SUMIFS($X$7:X258,$AJ$7:AJ258,"&lt;&gt;No",$B$7:B258,"&lt;&gt;"))</f>
        <v/>
      </c>
      <c r="AN258" s="22">
        <f>IF(B258="","",SUMIFS($Y$7:Y258,$AJ$7:AJ258,"&lt;&gt;No",$B$7:B258,"&lt;&gt;"))</f>
        <v/>
      </c>
    </row>
    <row r="259">
      <c r="A259" s="16" t="n"/>
      <c r="B259" s="17" t="n"/>
      <c r="C259" s="18" t="n"/>
      <c r="D259" s="18" t="n"/>
      <c r="E259" s="16" t="n"/>
      <c r="F259" s="16" t="n"/>
      <c r="G259" s="16" t="n"/>
      <c r="H259" s="16" t="n"/>
      <c r="I259" s="16" t="n"/>
      <c r="J259" s="16" t="n"/>
      <c r="K259" s="16" t="n"/>
      <c r="L259" s="16" t="n"/>
      <c r="M259" s="19" t="n"/>
      <c r="N259" s="19" t="n"/>
      <c r="O259" s="19" t="n"/>
      <c r="P259" s="19" t="n"/>
      <c r="Q259" s="19" t="n"/>
      <c r="R259" s="20" t="n"/>
      <c r="S259" s="19" t="n"/>
      <c r="T259" s="20" t="n"/>
      <c r="U259" s="20" t="n"/>
      <c r="V259" s="20" t="n"/>
      <c r="W259" s="20" t="n"/>
      <c r="X259" s="21">
        <f>IF(T259="","",T259-IF(U259="",0,U259)-IF(V259="",0,V259)-IF(W259="",0,W259))</f>
        <v/>
      </c>
      <c r="Y259" s="22">
        <f>IF(OR(R259="",R259=0,X259=""),"",X259/R259)</f>
        <v/>
      </c>
      <c r="Z259" s="16" t="n"/>
      <c r="AA259" s="16" t="n"/>
      <c r="AB259" s="16" t="n"/>
      <c r="AC259" s="16" t="n"/>
      <c r="AD259" s="16" t="n"/>
      <c r="AE259" s="16" t="n"/>
      <c r="AF259" s="16" t="n"/>
      <c r="AG259" s="16" t="n"/>
      <c r="AH259" s="23" t="n"/>
      <c r="AI259" s="21">
        <f>IF(X259="","",IF(G259="MXN",X259,IF(AH259="","",X259*AH259)))</f>
        <v/>
      </c>
      <c r="AJ259" s="16" t="n"/>
      <c r="AK259" s="24">
        <f>IF(B259="","",CHOOSE(WEEKDAY(B259,2),"Lunes","Martes","Miércoles","Jueves","Viernes","Sábado","Domingo"))</f>
        <v/>
      </c>
      <c r="AL259" s="24">
        <f>IF(C259="","",IF(HOUR(C259)&lt;6,"00-06",IF(HOUR(C259)&lt;10,"06-10",IF(HOUR(C259)&lt;14,"10-14",IF(HOUR(C259)&lt;18,"14-18",IF(HOUR(C259)&lt;22,"18-22","22-24"))))))</f>
        <v/>
      </c>
      <c r="AM259" s="21">
        <f>IF(B259="","",SUMIFS($X$7:X259,$AJ$7:AJ259,"&lt;&gt;No",$B$7:B259,"&lt;&gt;"))</f>
        <v/>
      </c>
      <c r="AN259" s="22">
        <f>IF(B259="","",SUMIFS($Y$7:Y259,$AJ$7:AJ259,"&lt;&gt;No",$B$7:B259,"&lt;&gt;"))</f>
        <v/>
      </c>
    </row>
    <row r="260">
      <c r="A260" s="16" t="n"/>
      <c r="B260" s="17" t="n"/>
      <c r="C260" s="18" t="n"/>
      <c r="D260" s="18" t="n"/>
      <c r="E260" s="16" t="n"/>
      <c r="F260" s="16" t="n"/>
      <c r="G260" s="16" t="n"/>
      <c r="H260" s="16" t="n"/>
      <c r="I260" s="16" t="n"/>
      <c r="J260" s="16" t="n"/>
      <c r="K260" s="16" t="n"/>
      <c r="L260" s="16" t="n"/>
      <c r="M260" s="19" t="n"/>
      <c r="N260" s="19" t="n"/>
      <c r="O260" s="19" t="n"/>
      <c r="P260" s="19" t="n"/>
      <c r="Q260" s="19" t="n"/>
      <c r="R260" s="20" t="n"/>
      <c r="S260" s="19" t="n"/>
      <c r="T260" s="20" t="n"/>
      <c r="U260" s="20" t="n"/>
      <c r="V260" s="20" t="n"/>
      <c r="W260" s="20" t="n"/>
      <c r="X260" s="21">
        <f>IF(T260="","",T260-IF(U260="",0,U260)-IF(V260="",0,V260)-IF(W260="",0,W260))</f>
        <v/>
      </c>
      <c r="Y260" s="22">
        <f>IF(OR(R260="",R260=0,X260=""),"",X260/R260)</f>
        <v/>
      </c>
      <c r="Z260" s="16" t="n"/>
      <c r="AA260" s="16" t="n"/>
      <c r="AB260" s="16" t="n"/>
      <c r="AC260" s="16" t="n"/>
      <c r="AD260" s="16" t="n"/>
      <c r="AE260" s="16" t="n"/>
      <c r="AF260" s="16" t="n"/>
      <c r="AG260" s="16" t="n"/>
      <c r="AH260" s="23" t="n"/>
      <c r="AI260" s="21">
        <f>IF(X260="","",IF(G260="MXN",X260,IF(AH260="","",X260*AH260)))</f>
        <v/>
      </c>
      <c r="AJ260" s="16" t="n"/>
      <c r="AK260" s="24">
        <f>IF(B260="","",CHOOSE(WEEKDAY(B260,2),"Lunes","Martes","Miércoles","Jueves","Viernes","Sábado","Domingo"))</f>
        <v/>
      </c>
      <c r="AL260" s="24">
        <f>IF(C260="","",IF(HOUR(C260)&lt;6,"00-06",IF(HOUR(C260)&lt;10,"06-10",IF(HOUR(C260)&lt;14,"10-14",IF(HOUR(C260)&lt;18,"14-18",IF(HOUR(C260)&lt;22,"18-22","22-24"))))))</f>
        <v/>
      </c>
      <c r="AM260" s="21">
        <f>IF(B260="","",SUMIFS($X$7:X260,$AJ$7:AJ260,"&lt;&gt;No",$B$7:B260,"&lt;&gt;"))</f>
        <v/>
      </c>
      <c r="AN260" s="22">
        <f>IF(B260="","",SUMIFS($Y$7:Y260,$AJ$7:AJ260,"&lt;&gt;No",$B$7:B260,"&lt;&gt;"))</f>
        <v/>
      </c>
    </row>
    <row r="261">
      <c r="A261" s="16" t="n"/>
      <c r="B261" s="17" t="n"/>
      <c r="C261" s="18" t="n"/>
      <c r="D261" s="18" t="n"/>
      <c r="E261" s="16" t="n"/>
      <c r="F261" s="16" t="n"/>
      <c r="G261" s="16" t="n"/>
      <c r="H261" s="16" t="n"/>
      <c r="I261" s="16" t="n"/>
      <c r="J261" s="16" t="n"/>
      <c r="K261" s="16" t="n"/>
      <c r="L261" s="16" t="n"/>
      <c r="M261" s="19" t="n"/>
      <c r="N261" s="19" t="n"/>
      <c r="O261" s="19" t="n"/>
      <c r="P261" s="19" t="n"/>
      <c r="Q261" s="19" t="n"/>
      <c r="R261" s="20" t="n"/>
      <c r="S261" s="19" t="n"/>
      <c r="T261" s="20" t="n"/>
      <c r="U261" s="20" t="n"/>
      <c r="V261" s="20" t="n"/>
      <c r="W261" s="20" t="n"/>
      <c r="X261" s="21">
        <f>IF(T261="","",T261-IF(U261="",0,U261)-IF(V261="",0,V261)-IF(W261="",0,W261))</f>
        <v/>
      </c>
      <c r="Y261" s="22">
        <f>IF(OR(R261="",R261=0,X261=""),"",X261/R261)</f>
        <v/>
      </c>
      <c r="Z261" s="16" t="n"/>
      <c r="AA261" s="16" t="n"/>
      <c r="AB261" s="16" t="n"/>
      <c r="AC261" s="16" t="n"/>
      <c r="AD261" s="16" t="n"/>
      <c r="AE261" s="16" t="n"/>
      <c r="AF261" s="16" t="n"/>
      <c r="AG261" s="16" t="n"/>
      <c r="AH261" s="23" t="n"/>
      <c r="AI261" s="21">
        <f>IF(X261="","",IF(G261="MXN",X261,IF(AH261="","",X261*AH261)))</f>
        <v/>
      </c>
      <c r="AJ261" s="16" t="n"/>
      <c r="AK261" s="24">
        <f>IF(B261="","",CHOOSE(WEEKDAY(B261,2),"Lunes","Martes","Miércoles","Jueves","Viernes","Sábado","Domingo"))</f>
        <v/>
      </c>
      <c r="AL261" s="24">
        <f>IF(C261="","",IF(HOUR(C261)&lt;6,"00-06",IF(HOUR(C261)&lt;10,"06-10",IF(HOUR(C261)&lt;14,"10-14",IF(HOUR(C261)&lt;18,"14-18",IF(HOUR(C261)&lt;22,"18-22","22-24"))))))</f>
        <v/>
      </c>
      <c r="AM261" s="21">
        <f>IF(B261="","",SUMIFS($X$7:X261,$AJ$7:AJ261,"&lt;&gt;No",$B$7:B261,"&lt;&gt;"))</f>
        <v/>
      </c>
      <c r="AN261" s="22">
        <f>IF(B261="","",SUMIFS($Y$7:Y261,$AJ$7:AJ261,"&lt;&gt;No",$B$7:B261,"&lt;&gt;"))</f>
        <v/>
      </c>
    </row>
    <row r="262">
      <c r="A262" s="16" t="n"/>
      <c r="B262" s="17" t="n"/>
      <c r="C262" s="18" t="n"/>
      <c r="D262" s="18" t="n"/>
      <c r="E262" s="16" t="n"/>
      <c r="F262" s="16" t="n"/>
      <c r="G262" s="16" t="n"/>
      <c r="H262" s="16" t="n"/>
      <c r="I262" s="16" t="n"/>
      <c r="J262" s="16" t="n"/>
      <c r="K262" s="16" t="n"/>
      <c r="L262" s="16" t="n"/>
      <c r="M262" s="19" t="n"/>
      <c r="N262" s="19" t="n"/>
      <c r="O262" s="19" t="n"/>
      <c r="P262" s="19" t="n"/>
      <c r="Q262" s="19" t="n"/>
      <c r="R262" s="20" t="n"/>
      <c r="S262" s="19" t="n"/>
      <c r="T262" s="20" t="n"/>
      <c r="U262" s="20" t="n"/>
      <c r="V262" s="20" t="n"/>
      <c r="W262" s="20" t="n"/>
      <c r="X262" s="21">
        <f>IF(T262="","",T262-IF(U262="",0,U262)-IF(V262="",0,V262)-IF(W262="",0,W262))</f>
        <v/>
      </c>
      <c r="Y262" s="22">
        <f>IF(OR(R262="",R262=0,X262=""),"",X262/R262)</f>
        <v/>
      </c>
      <c r="Z262" s="16" t="n"/>
      <c r="AA262" s="16" t="n"/>
      <c r="AB262" s="16" t="n"/>
      <c r="AC262" s="16" t="n"/>
      <c r="AD262" s="16" t="n"/>
      <c r="AE262" s="16" t="n"/>
      <c r="AF262" s="16" t="n"/>
      <c r="AG262" s="16" t="n"/>
      <c r="AH262" s="23" t="n"/>
      <c r="AI262" s="21">
        <f>IF(X262="","",IF(G262="MXN",X262,IF(AH262="","",X262*AH262)))</f>
        <v/>
      </c>
      <c r="AJ262" s="16" t="n"/>
      <c r="AK262" s="24">
        <f>IF(B262="","",CHOOSE(WEEKDAY(B262,2),"Lunes","Martes","Miércoles","Jueves","Viernes","Sábado","Domingo"))</f>
        <v/>
      </c>
      <c r="AL262" s="24">
        <f>IF(C262="","",IF(HOUR(C262)&lt;6,"00-06",IF(HOUR(C262)&lt;10,"06-10",IF(HOUR(C262)&lt;14,"10-14",IF(HOUR(C262)&lt;18,"14-18",IF(HOUR(C262)&lt;22,"18-22","22-24"))))))</f>
        <v/>
      </c>
      <c r="AM262" s="21">
        <f>IF(B262="","",SUMIFS($X$7:X262,$AJ$7:AJ262,"&lt;&gt;No",$B$7:B262,"&lt;&gt;"))</f>
        <v/>
      </c>
      <c r="AN262" s="22">
        <f>IF(B262="","",SUMIFS($Y$7:Y262,$AJ$7:AJ262,"&lt;&gt;No",$B$7:B262,"&lt;&gt;"))</f>
        <v/>
      </c>
    </row>
    <row r="263">
      <c r="A263" s="16" t="n"/>
      <c r="B263" s="17" t="n"/>
      <c r="C263" s="18" t="n"/>
      <c r="D263" s="18" t="n"/>
      <c r="E263" s="16" t="n"/>
      <c r="F263" s="16" t="n"/>
      <c r="G263" s="16" t="n"/>
      <c r="H263" s="16" t="n"/>
      <c r="I263" s="16" t="n"/>
      <c r="J263" s="16" t="n"/>
      <c r="K263" s="16" t="n"/>
      <c r="L263" s="16" t="n"/>
      <c r="M263" s="19" t="n"/>
      <c r="N263" s="19" t="n"/>
      <c r="O263" s="19" t="n"/>
      <c r="P263" s="19" t="n"/>
      <c r="Q263" s="19" t="n"/>
      <c r="R263" s="20" t="n"/>
      <c r="S263" s="19" t="n"/>
      <c r="T263" s="20" t="n"/>
      <c r="U263" s="20" t="n"/>
      <c r="V263" s="20" t="n"/>
      <c r="W263" s="20" t="n"/>
      <c r="X263" s="21">
        <f>IF(T263="","",T263-IF(U263="",0,U263)-IF(V263="",0,V263)-IF(W263="",0,W263))</f>
        <v/>
      </c>
      <c r="Y263" s="22">
        <f>IF(OR(R263="",R263=0,X263=""),"",X263/R263)</f>
        <v/>
      </c>
      <c r="Z263" s="16" t="n"/>
      <c r="AA263" s="16" t="n"/>
      <c r="AB263" s="16" t="n"/>
      <c r="AC263" s="16" t="n"/>
      <c r="AD263" s="16" t="n"/>
      <c r="AE263" s="16" t="n"/>
      <c r="AF263" s="16" t="n"/>
      <c r="AG263" s="16" t="n"/>
      <c r="AH263" s="23" t="n"/>
      <c r="AI263" s="21">
        <f>IF(X263="","",IF(G263="MXN",X263,IF(AH263="","",X263*AH263)))</f>
        <v/>
      </c>
      <c r="AJ263" s="16" t="n"/>
      <c r="AK263" s="24">
        <f>IF(B263="","",CHOOSE(WEEKDAY(B263,2),"Lunes","Martes","Miércoles","Jueves","Viernes","Sábado","Domingo"))</f>
        <v/>
      </c>
      <c r="AL263" s="24">
        <f>IF(C263="","",IF(HOUR(C263)&lt;6,"00-06",IF(HOUR(C263)&lt;10,"06-10",IF(HOUR(C263)&lt;14,"10-14",IF(HOUR(C263)&lt;18,"14-18",IF(HOUR(C263)&lt;22,"18-22","22-24"))))))</f>
        <v/>
      </c>
      <c r="AM263" s="21">
        <f>IF(B263="","",SUMIFS($X$7:X263,$AJ$7:AJ263,"&lt;&gt;No",$B$7:B263,"&lt;&gt;"))</f>
        <v/>
      </c>
      <c r="AN263" s="22">
        <f>IF(B263="","",SUMIFS($Y$7:Y263,$AJ$7:AJ263,"&lt;&gt;No",$B$7:B263,"&lt;&gt;"))</f>
        <v/>
      </c>
    </row>
    <row r="264">
      <c r="A264" s="16" t="n"/>
      <c r="B264" s="17" t="n"/>
      <c r="C264" s="18" t="n"/>
      <c r="D264" s="18" t="n"/>
      <c r="E264" s="16" t="n"/>
      <c r="F264" s="16" t="n"/>
      <c r="G264" s="16" t="n"/>
      <c r="H264" s="16" t="n"/>
      <c r="I264" s="16" t="n"/>
      <c r="J264" s="16" t="n"/>
      <c r="K264" s="16" t="n"/>
      <c r="L264" s="16" t="n"/>
      <c r="M264" s="19" t="n"/>
      <c r="N264" s="19" t="n"/>
      <c r="O264" s="19" t="n"/>
      <c r="P264" s="19" t="n"/>
      <c r="Q264" s="19" t="n"/>
      <c r="R264" s="20" t="n"/>
      <c r="S264" s="19" t="n"/>
      <c r="T264" s="20" t="n"/>
      <c r="U264" s="20" t="n"/>
      <c r="V264" s="20" t="n"/>
      <c r="W264" s="20" t="n"/>
      <c r="X264" s="21">
        <f>IF(T264="","",T264-IF(U264="",0,U264)-IF(V264="",0,V264)-IF(W264="",0,W264))</f>
        <v/>
      </c>
      <c r="Y264" s="22">
        <f>IF(OR(R264="",R264=0,X264=""),"",X264/R264)</f>
        <v/>
      </c>
      <c r="Z264" s="16" t="n"/>
      <c r="AA264" s="16" t="n"/>
      <c r="AB264" s="16" t="n"/>
      <c r="AC264" s="16" t="n"/>
      <c r="AD264" s="16" t="n"/>
      <c r="AE264" s="16" t="n"/>
      <c r="AF264" s="16" t="n"/>
      <c r="AG264" s="16" t="n"/>
      <c r="AH264" s="23" t="n"/>
      <c r="AI264" s="21">
        <f>IF(X264="","",IF(G264="MXN",X264,IF(AH264="","",X264*AH264)))</f>
        <v/>
      </c>
      <c r="AJ264" s="16" t="n"/>
      <c r="AK264" s="24">
        <f>IF(B264="","",CHOOSE(WEEKDAY(B264,2),"Lunes","Martes","Miércoles","Jueves","Viernes","Sábado","Domingo"))</f>
        <v/>
      </c>
      <c r="AL264" s="24">
        <f>IF(C264="","",IF(HOUR(C264)&lt;6,"00-06",IF(HOUR(C264)&lt;10,"06-10",IF(HOUR(C264)&lt;14,"10-14",IF(HOUR(C264)&lt;18,"14-18",IF(HOUR(C264)&lt;22,"18-22","22-24"))))))</f>
        <v/>
      </c>
      <c r="AM264" s="21">
        <f>IF(B264="","",SUMIFS($X$7:X264,$AJ$7:AJ264,"&lt;&gt;No",$B$7:B264,"&lt;&gt;"))</f>
        <v/>
      </c>
      <c r="AN264" s="22">
        <f>IF(B264="","",SUMIFS($Y$7:Y264,$AJ$7:AJ264,"&lt;&gt;No",$B$7:B264,"&lt;&gt;"))</f>
        <v/>
      </c>
    </row>
    <row r="265">
      <c r="A265" s="16" t="n"/>
      <c r="B265" s="17" t="n"/>
      <c r="C265" s="18" t="n"/>
      <c r="D265" s="18" t="n"/>
      <c r="E265" s="16" t="n"/>
      <c r="F265" s="16" t="n"/>
      <c r="G265" s="16" t="n"/>
      <c r="H265" s="16" t="n"/>
      <c r="I265" s="16" t="n"/>
      <c r="J265" s="16" t="n"/>
      <c r="K265" s="16" t="n"/>
      <c r="L265" s="16" t="n"/>
      <c r="M265" s="19" t="n"/>
      <c r="N265" s="19" t="n"/>
      <c r="O265" s="19" t="n"/>
      <c r="P265" s="19" t="n"/>
      <c r="Q265" s="19" t="n"/>
      <c r="R265" s="20" t="n"/>
      <c r="S265" s="19" t="n"/>
      <c r="T265" s="20" t="n"/>
      <c r="U265" s="20" t="n"/>
      <c r="V265" s="20" t="n"/>
      <c r="W265" s="20" t="n"/>
      <c r="X265" s="21">
        <f>IF(T265="","",T265-IF(U265="",0,U265)-IF(V265="",0,V265)-IF(W265="",0,W265))</f>
        <v/>
      </c>
      <c r="Y265" s="22">
        <f>IF(OR(R265="",R265=0,X265=""),"",X265/R265)</f>
        <v/>
      </c>
      <c r="Z265" s="16" t="n"/>
      <c r="AA265" s="16" t="n"/>
      <c r="AB265" s="16" t="n"/>
      <c r="AC265" s="16" t="n"/>
      <c r="AD265" s="16" t="n"/>
      <c r="AE265" s="16" t="n"/>
      <c r="AF265" s="16" t="n"/>
      <c r="AG265" s="16" t="n"/>
      <c r="AH265" s="23" t="n"/>
      <c r="AI265" s="21">
        <f>IF(X265="","",IF(G265="MXN",X265,IF(AH265="","",X265*AH265)))</f>
        <v/>
      </c>
      <c r="AJ265" s="16" t="n"/>
      <c r="AK265" s="24">
        <f>IF(B265="","",CHOOSE(WEEKDAY(B265,2),"Lunes","Martes","Miércoles","Jueves","Viernes","Sábado","Domingo"))</f>
        <v/>
      </c>
      <c r="AL265" s="24">
        <f>IF(C265="","",IF(HOUR(C265)&lt;6,"00-06",IF(HOUR(C265)&lt;10,"06-10",IF(HOUR(C265)&lt;14,"10-14",IF(HOUR(C265)&lt;18,"14-18",IF(HOUR(C265)&lt;22,"18-22","22-24"))))))</f>
        <v/>
      </c>
      <c r="AM265" s="21">
        <f>IF(B265="","",SUMIFS($X$7:X265,$AJ$7:AJ265,"&lt;&gt;No",$B$7:B265,"&lt;&gt;"))</f>
        <v/>
      </c>
      <c r="AN265" s="22">
        <f>IF(B265="","",SUMIFS($Y$7:Y265,$AJ$7:AJ265,"&lt;&gt;No",$B$7:B265,"&lt;&gt;"))</f>
        <v/>
      </c>
    </row>
    <row r="266">
      <c r="A266" s="16" t="n"/>
      <c r="B266" s="17" t="n"/>
      <c r="C266" s="18" t="n"/>
      <c r="D266" s="18" t="n"/>
      <c r="E266" s="16" t="n"/>
      <c r="F266" s="16" t="n"/>
      <c r="G266" s="16" t="n"/>
      <c r="H266" s="16" t="n"/>
      <c r="I266" s="16" t="n"/>
      <c r="J266" s="16" t="n"/>
      <c r="K266" s="16" t="n"/>
      <c r="L266" s="16" t="n"/>
      <c r="M266" s="19" t="n"/>
      <c r="N266" s="19" t="n"/>
      <c r="O266" s="19" t="n"/>
      <c r="P266" s="19" t="n"/>
      <c r="Q266" s="19" t="n"/>
      <c r="R266" s="20" t="n"/>
      <c r="S266" s="19" t="n"/>
      <c r="T266" s="20" t="n"/>
      <c r="U266" s="20" t="n"/>
      <c r="V266" s="20" t="n"/>
      <c r="W266" s="20" t="n"/>
      <c r="X266" s="21">
        <f>IF(T266="","",T266-IF(U266="",0,U266)-IF(V266="",0,V266)-IF(W266="",0,W266))</f>
        <v/>
      </c>
      <c r="Y266" s="22">
        <f>IF(OR(R266="",R266=0,X266=""),"",X266/R266)</f>
        <v/>
      </c>
      <c r="Z266" s="16" t="n"/>
      <c r="AA266" s="16" t="n"/>
      <c r="AB266" s="16" t="n"/>
      <c r="AC266" s="16" t="n"/>
      <c r="AD266" s="16" t="n"/>
      <c r="AE266" s="16" t="n"/>
      <c r="AF266" s="16" t="n"/>
      <c r="AG266" s="16" t="n"/>
      <c r="AH266" s="23" t="n"/>
      <c r="AI266" s="21">
        <f>IF(X266="","",IF(G266="MXN",X266,IF(AH266="","",X266*AH266)))</f>
        <v/>
      </c>
      <c r="AJ266" s="16" t="n"/>
      <c r="AK266" s="24">
        <f>IF(B266="","",CHOOSE(WEEKDAY(B266,2),"Lunes","Martes","Miércoles","Jueves","Viernes","Sábado","Domingo"))</f>
        <v/>
      </c>
      <c r="AL266" s="24">
        <f>IF(C266="","",IF(HOUR(C266)&lt;6,"00-06",IF(HOUR(C266)&lt;10,"06-10",IF(HOUR(C266)&lt;14,"10-14",IF(HOUR(C266)&lt;18,"14-18",IF(HOUR(C266)&lt;22,"18-22","22-24"))))))</f>
        <v/>
      </c>
      <c r="AM266" s="21">
        <f>IF(B266="","",SUMIFS($X$7:X266,$AJ$7:AJ266,"&lt;&gt;No",$B$7:B266,"&lt;&gt;"))</f>
        <v/>
      </c>
      <c r="AN266" s="22">
        <f>IF(B266="","",SUMIFS($Y$7:Y266,$AJ$7:AJ266,"&lt;&gt;No",$B$7:B266,"&lt;&gt;"))</f>
        <v/>
      </c>
    </row>
    <row r="267">
      <c r="A267" s="16" t="n"/>
      <c r="B267" s="17" t="n"/>
      <c r="C267" s="18" t="n"/>
      <c r="D267" s="18" t="n"/>
      <c r="E267" s="16" t="n"/>
      <c r="F267" s="16" t="n"/>
      <c r="G267" s="16" t="n"/>
      <c r="H267" s="16" t="n"/>
      <c r="I267" s="16" t="n"/>
      <c r="J267" s="16" t="n"/>
      <c r="K267" s="16" t="n"/>
      <c r="L267" s="16" t="n"/>
      <c r="M267" s="19" t="n"/>
      <c r="N267" s="19" t="n"/>
      <c r="O267" s="19" t="n"/>
      <c r="P267" s="19" t="n"/>
      <c r="Q267" s="19" t="n"/>
      <c r="R267" s="20" t="n"/>
      <c r="S267" s="19" t="n"/>
      <c r="T267" s="20" t="n"/>
      <c r="U267" s="20" t="n"/>
      <c r="V267" s="20" t="n"/>
      <c r="W267" s="20" t="n"/>
      <c r="X267" s="21">
        <f>IF(T267="","",T267-IF(U267="",0,U267)-IF(V267="",0,V267)-IF(W267="",0,W267))</f>
        <v/>
      </c>
      <c r="Y267" s="22">
        <f>IF(OR(R267="",R267=0,X267=""),"",X267/R267)</f>
        <v/>
      </c>
      <c r="Z267" s="16" t="n"/>
      <c r="AA267" s="16" t="n"/>
      <c r="AB267" s="16" t="n"/>
      <c r="AC267" s="16" t="n"/>
      <c r="AD267" s="16" t="n"/>
      <c r="AE267" s="16" t="n"/>
      <c r="AF267" s="16" t="n"/>
      <c r="AG267" s="16" t="n"/>
      <c r="AH267" s="23" t="n"/>
      <c r="AI267" s="21">
        <f>IF(X267="","",IF(G267="MXN",X267,IF(AH267="","",X267*AH267)))</f>
        <v/>
      </c>
      <c r="AJ267" s="16" t="n"/>
      <c r="AK267" s="24">
        <f>IF(B267="","",CHOOSE(WEEKDAY(B267,2),"Lunes","Martes","Miércoles","Jueves","Viernes","Sábado","Domingo"))</f>
        <v/>
      </c>
      <c r="AL267" s="24">
        <f>IF(C267="","",IF(HOUR(C267)&lt;6,"00-06",IF(HOUR(C267)&lt;10,"06-10",IF(HOUR(C267)&lt;14,"10-14",IF(HOUR(C267)&lt;18,"14-18",IF(HOUR(C267)&lt;22,"18-22","22-24"))))))</f>
        <v/>
      </c>
      <c r="AM267" s="21">
        <f>IF(B267="","",SUMIFS($X$7:X267,$AJ$7:AJ267,"&lt;&gt;No",$B$7:B267,"&lt;&gt;"))</f>
        <v/>
      </c>
      <c r="AN267" s="22">
        <f>IF(B267="","",SUMIFS($Y$7:Y267,$AJ$7:AJ267,"&lt;&gt;No",$B$7:B267,"&lt;&gt;"))</f>
        <v/>
      </c>
    </row>
    <row r="268">
      <c r="A268" s="16" t="n"/>
      <c r="B268" s="17" t="n"/>
      <c r="C268" s="18" t="n"/>
      <c r="D268" s="18" t="n"/>
      <c r="E268" s="16" t="n"/>
      <c r="F268" s="16" t="n"/>
      <c r="G268" s="16" t="n"/>
      <c r="H268" s="16" t="n"/>
      <c r="I268" s="16" t="n"/>
      <c r="J268" s="16" t="n"/>
      <c r="K268" s="16" t="n"/>
      <c r="L268" s="16" t="n"/>
      <c r="M268" s="19" t="n"/>
      <c r="N268" s="19" t="n"/>
      <c r="O268" s="19" t="n"/>
      <c r="P268" s="19" t="n"/>
      <c r="Q268" s="19" t="n"/>
      <c r="R268" s="20" t="n"/>
      <c r="S268" s="19" t="n"/>
      <c r="T268" s="20" t="n"/>
      <c r="U268" s="20" t="n"/>
      <c r="V268" s="20" t="n"/>
      <c r="W268" s="20" t="n"/>
      <c r="X268" s="21">
        <f>IF(T268="","",T268-IF(U268="",0,U268)-IF(V268="",0,V268)-IF(W268="",0,W268))</f>
        <v/>
      </c>
      <c r="Y268" s="22">
        <f>IF(OR(R268="",R268=0,X268=""),"",X268/R268)</f>
        <v/>
      </c>
      <c r="Z268" s="16" t="n"/>
      <c r="AA268" s="16" t="n"/>
      <c r="AB268" s="16" t="n"/>
      <c r="AC268" s="16" t="n"/>
      <c r="AD268" s="16" t="n"/>
      <c r="AE268" s="16" t="n"/>
      <c r="AF268" s="16" t="n"/>
      <c r="AG268" s="16" t="n"/>
      <c r="AH268" s="23" t="n"/>
      <c r="AI268" s="21">
        <f>IF(X268="","",IF(G268="MXN",X268,IF(AH268="","",X268*AH268)))</f>
        <v/>
      </c>
      <c r="AJ268" s="16" t="n"/>
      <c r="AK268" s="24">
        <f>IF(B268="","",CHOOSE(WEEKDAY(B268,2),"Lunes","Martes","Miércoles","Jueves","Viernes","Sábado","Domingo"))</f>
        <v/>
      </c>
      <c r="AL268" s="24">
        <f>IF(C268="","",IF(HOUR(C268)&lt;6,"00-06",IF(HOUR(C268)&lt;10,"06-10",IF(HOUR(C268)&lt;14,"10-14",IF(HOUR(C268)&lt;18,"14-18",IF(HOUR(C268)&lt;22,"18-22","22-24"))))))</f>
        <v/>
      </c>
      <c r="AM268" s="21">
        <f>IF(B268="","",SUMIFS($X$7:X268,$AJ$7:AJ268,"&lt;&gt;No",$B$7:B268,"&lt;&gt;"))</f>
        <v/>
      </c>
      <c r="AN268" s="22">
        <f>IF(B268="","",SUMIFS($Y$7:Y268,$AJ$7:AJ268,"&lt;&gt;No",$B$7:B268,"&lt;&gt;"))</f>
        <v/>
      </c>
    </row>
    <row r="269">
      <c r="A269" s="16" t="n"/>
      <c r="B269" s="17" t="n"/>
      <c r="C269" s="18" t="n"/>
      <c r="D269" s="18" t="n"/>
      <c r="E269" s="16" t="n"/>
      <c r="F269" s="16" t="n"/>
      <c r="G269" s="16" t="n"/>
      <c r="H269" s="16" t="n"/>
      <c r="I269" s="16" t="n"/>
      <c r="J269" s="16" t="n"/>
      <c r="K269" s="16" t="n"/>
      <c r="L269" s="16" t="n"/>
      <c r="M269" s="19" t="n"/>
      <c r="N269" s="19" t="n"/>
      <c r="O269" s="19" t="n"/>
      <c r="P269" s="19" t="n"/>
      <c r="Q269" s="19" t="n"/>
      <c r="R269" s="20" t="n"/>
      <c r="S269" s="19" t="n"/>
      <c r="T269" s="20" t="n"/>
      <c r="U269" s="20" t="n"/>
      <c r="V269" s="20" t="n"/>
      <c r="W269" s="20" t="n"/>
      <c r="X269" s="21">
        <f>IF(T269="","",T269-IF(U269="",0,U269)-IF(V269="",0,V269)-IF(W269="",0,W269))</f>
        <v/>
      </c>
      <c r="Y269" s="22">
        <f>IF(OR(R269="",R269=0,X269=""),"",X269/R269)</f>
        <v/>
      </c>
      <c r="Z269" s="16" t="n"/>
      <c r="AA269" s="16" t="n"/>
      <c r="AB269" s="16" t="n"/>
      <c r="AC269" s="16" t="n"/>
      <c r="AD269" s="16" t="n"/>
      <c r="AE269" s="16" t="n"/>
      <c r="AF269" s="16" t="n"/>
      <c r="AG269" s="16" t="n"/>
      <c r="AH269" s="23" t="n"/>
      <c r="AI269" s="21">
        <f>IF(X269="","",IF(G269="MXN",X269,IF(AH269="","",X269*AH269)))</f>
        <v/>
      </c>
      <c r="AJ269" s="16" t="n"/>
      <c r="AK269" s="24">
        <f>IF(B269="","",CHOOSE(WEEKDAY(B269,2),"Lunes","Martes","Miércoles","Jueves","Viernes","Sábado","Domingo"))</f>
        <v/>
      </c>
      <c r="AL269" s="24">
        <f>IF(C269="","",IF(HOUR(C269)&lt;6,"00-06",IF(HOUR(C269)&lt;10,"06-10",IF(HOUR(C269)&lt;14,"10-14",IF(HOUR(C269)&lt;18,"14-18",IF(HOUR(C269)&lt;22,"18-22","22-24"))))))</f>
        <v/>
      </c>
      <c r="AM269" s="21">
        <f>IF(B269="","",SUMIFS($X$7:X269,$AJ$7:AJ269,"&lt;&gt;No",$B$7:B269,"&lt;&gt;"))</f>
        <v/>
      </c>
      <c r="AN269" s="22">
        <f>IF(B269="","",SUMIFS($Y$7:Y269,$AJ$7:AJ269,"&lt;&gt;No",$B$7:B269,"&lt;&gt;"))</f>
        <v/>
      </c>
    </row>
    <row r="270">
      <c r="A270" s="16" t="n"/>
      <c r="B270" s="17" t="n"/>
      <c r="C270" s="18" t="n"/>
      <c r="D270" s="18" t="n"/>
      <c r="E270" s="16" t="n"/>
      <c r="F270" s="16" t="n"/>
      <c r="G270" s="16" t="n"/>
      <c r="H270" s="16" t="n"/>
      <c r="I270" s="16" t="n"/>
      <c r="J270" s="16" t="n"/>
      <c r="K270" s="16" t="n"/>
      <c r="L270" s="16" t="n"/>
      <c r="M270" s="19" t="n"/>
      <c r="N270" s="19" t="n"/>
      <c r="O270" s="19" t="n"/>
      <c r="P270" s="19" t="n"/>
      <c r="Q270" s="19" t="n"/>
      <c r="R270" s="20" t="n"/>
      <c r="S270" s="19" t="n"/>
      <c r="T270" s="20" t="n"/>
      <c r="U270" s="20" t="n"/>
      <c r="V270" s="20" t="n"/>
      <c r="W270" s="20" t="n"/>
      <c r="X270" s="21">
        <f>IF(T270="","",T270-IF(U270="",0,U270)-IF(V270="",0,V270)-IF(W270="",0,W270))</f>
        <v/>
      </c>
      <c r="Y270" s="22">
        <f>IF(OR(R270="",R270=0,X270=""),"",X270/R270)</f>
        <v/>
      </c>
      <c r="Z270" s="16" t="n"/>
      <c r="AA270" s="16" t="n"/>
      <c r="AB270" s="16" t="n"/>
      <c r="AC270" s="16" t="n"/>
      <c r="AD270" s="16" t="n"/>
      <c r="AE270" s="16" t="n"/>
      <c r="AF270" s="16" t="n"/>
      <c r="AG270" s="16" t="n"/>
      <c r="AH270" s="23" t="n"/>
      <c r="AI270" s="21">
        <f>IF(X270="","",IF(G270="MXN",X270,IF(AH270="","",X270*AH270)))</f>
        <v/>
      </c>
      <c r="AJ270" s="16" t="n"/>
      <c r="AK270" s="24">
        <f>IF(B270="","",CHOOSE(WEEKDAY(B270,2),"Lunes","Martes","Miércoles","Jueves","Viernes","Sábado","Domingo"))</f>
        <v/>
      </c>
      <c r="AL270" s="24">
        <f>IF(C270="","",IF(HOUR(C270)&lt;6,"00-06",IF(HOUR(C270)&lt;10,"06-10",IF(HOUR(C270)&lt;14,"10-14",IF(HOUR(C270)&lt;18,"14-18",IF(HOUR(C270)&lt;22,"18-22","22-24"))))))</f>
        <v/>
      </c>
      <c r="AM270" s="21">
        <f>IF(B270="","",SUMIFS($X$7:X270,$AJ$7:AJ270,"&lt;&gt;No",$B$7:B270,"&lt;&gt;"))</f>
        <v/>
      </c>
      <c r="AN270" s="22">
        <f>IF(B270="","",SUMIFS($Y$7:Y270,$AJ$7:AJ270,"&lt;&gt;No",$B$7:B270,"&lt;&gt;"))</f>
        <v/>
      </c>
    </row>
    <row r="271">
      <c r="A271" s="16" t="n"/>
      <c r="B271" s="17" t="n"/>
      <c r="C271" s="18" t="n"/>
      <c r="D271" s="18" t="n"/>
      <c r="E271" s="16" t="n"/>
      <c r="F271" s="16" t="n"/>
      <c r="G271" s="16" t="n"/>
      <c r="H271" s="16" t="n"/>
      <c r="I271" s="16" t="n"/>
      <c r="J271" s="16" t="n"/>
      <c r="K271" s="16" t="n"/>
      <c r="L271" s="16" t="n"/>
      <c r="M271" s="19" t="n"/>
      <c r="N271" s="19" t="n"/>
      <c r="O271" s="19" t="n"/>
      <c r="P271" s="19" t="n"/>
      <c r="Q271" s="19" t="n"/>
      <c r="R271" s="20" t="n"/>
      <c r="S271" s="19" t="n"/>
      <c r="T271" s="20" t="n"/>
      <c r="U271" s="20" t="n"/>
      <c r="V271" s="20" t="n"/>
      <c r="W271" s="20" t="n"/>
      <c r="X271" s="21">
        <f>IF(T271="","",T271-IF(U271="",0,U271)-IF(V271="",0,V271)-IF(W271="",0,W271))</f>
        <v/>
      </c>
      <c r="Y271" s="22">
        <f>IF(OR(R271="",R271=0,X271=""),"",X271/R271)</f>
        <v/>
      </c>
      <c r="Z271" s="16" t="n"/>
      <c r="AA271" s="16" t="n"/>
      <c r="AB271" s="16" t="n"/>
      <c r="AC271" s="16" t="n"/>
      <c r="AD271" s="16" t="n"/>
      <c r="AE271" s="16" t="n"/>
      <c r="AF271" s="16" t="n"/>
      <c r="AG271" s="16" t="n"/>
      <c r="AH271" s="23" t="n"/>
      <c r="AI271" s="21">
        <f>IF(X271="","",IF(G271="MXN",X271,IF(AH271="","",X271*AH271)))</f>
        <v/>
      </c>
      <c r="AJ271" s="16" t="n"/>
      <c r="AK271" s="24">
        <f>IF(B271="","",CHOOSE(WEEKDAY(B271,2),"Lunes","Martes","Miércoles","Jueves","Viernes","Sábado","Domingo"))</f>
        <v/>
      </c>
      <c r="AL271" s="24">
        <f>IF(C271="","",IF(HOUR(C271)&lt;6,"00-06",IF(HOUR(C271)&lt;10,"06-10",IF(HOUR(C271)&lt;14,"10-14",IF(HOUR(C271)&lt;18,"14-18",IF(HOUR(C271)&lt;22,"18-22","22-24"))))))</f>
        <v/>
      </c>
      <c r="AM271" s="21">
        <f>IF(B271="","",SUMIFS($X$7:X271,$AJ$7:AJ271,"&lt;&gt;No",$B$7:B271,"&lt;&gt;"))</f>
        <v/>
      </c>
      <c r="AN271" s="22">
        <f>IF(B271="","",SUMIFS($Y$7:Y271,$AJ$7:AJ271,"&lt;&gt;No",$B$7:B271,"&lt;&gt;"))</f>
        <v/>
      </c>
    </row>
    <row r="272">
      <c r="A272" s="16" t="n"/>
      <c r="B272" s="17" t="n"/>
      <c r="C272" s="18" t="n"/>
      <c r="D272" s="18" t="n"/>
      <c r="E272" s="16" t="n"/>
      <c r="F272" s="16" t="n"/>
      <c r="G272" s="16" t="n"/>
      <c r="H272" s="16" t="n"/>
      <c r="I272" s="16" t="n"/>
      <c r="J272" s="16" t="n"/>
      <c r="K272" s="16" t="n"/>
      <c r="L272" s="16" t="n"/>
      <c r="M272" s="19" t="n"/>
      <c r="N272" s="19" t="n"/>
      <c r="O272" s="19" t="n"/>
      <c r="P272" s="19" t="n"/>
      <c r="Q272" s="19" t="n"/>
      <c r="R272" s="20" t="n"/>
      <c r="S272" s="19" t="n"/>
      <c r="T272" s="20" t="n"/>
      <c r="U272" s="20" t="n"/>
      <c r="V272" s="20" t="n"/>
      <c r="W272" s="20" t="n"/>
      <c r="X272" s="21">
        <f>IF(T272="","",T272-IF(U272="",0,U272)-IF(V272="",0,V272)-IF(W272="",0,W272))</f>
        <v/>
      </c>
      <c r="Y272" s="22">
        <f>IF(OR(R272="",R272=0,X272=""),"",X272/R272)</f>
        <v/>
      </c>
      <c r="Z272" s="16" t="n"/>
      <c r="AA272" s="16" t="n"/>
      <c r="AB272" s="16" t="n"/>
      <c r="AC272" s="16" t="n"/>
      <c r="AD272" s="16" t="n"/>
      <c r="AE272" s="16" t="n"/>
      <c r="AF272" s="16" t="n"/>
      <c r="AG272" s="16" t="n"/>
      <c r="AH272" s="23" t="n"/>
      <c r="AI272" s="21">
        <f>IF(X272="","",IF(G272="MXN",X272,IF(AH272="","",X272*AH272)))</f>
        <v/>
      </c>
      <c r="AJ272" s="16" t="n"/>
      <c r="AK272" s="24">
        <f>IF(B272="","",CHOOSE(WEEKDAY(B272,2),"Lunes","Martes","Miércoles","Jueves","Viernes","Sábado","Domingo"))</f>
        <v/>
      </c>
      <c r="AL272" s="24">
        <f>IF(C272="","",IF(HOUR(C272)&lt;6,"00-06",IF(HOUR(C272)&lt;10,"06-10",IF(HOUR(C272)&lt;14,"10-14",IF(HOUR(C272)&lt;18,"14-18",IF(HOUR(C272)&lt;22,"18-22","22-24"))))))</f>
        <v/>
      </c>
      <c r="AM272" s="21">
        <f>IF(B272="","",SUMIFS($X$7:X272,$AJ$7:AJ272,"&lt;&gt;No",$B$7:B272,"&lt;&gt;"))</f>
        <v/>
      </c>
      <c r="AN272" s="22">
        <f>IF(B272="","",SUMIFS($Y$7:Y272,$AJ$7:AJ272,"&lt;&gt;No",$B$7:B272,"&lt;&gt;"))</f>
        <v/>
      </c>
    </row>
    <row r="273">
      <c r="A273" s="16" t="n"/>
      <c r="B273" s="17" t="n"/>
      <c r="C273" s="18" t="n"/>
      <c r="D273" s="18" t="n"/>
      <c r="E273" s="16" t="n"/>
      <c r="F273" s="16" t="n"/>
      <c r="G273" s="16" t="n"/>
      <c r="H273" s="16" t="n"/>
      <c r="I273" s="16" t="n"/>
      <c r="J273" s="16" t="n"/>
      <c r="K273" s="16" t="n"/>
      <c r="L273" s="16" t="n"/>
      <c r="M273" s="19" t="n"/>
      <c r="N273" s="19" t="n"/>
      <c r="O273" s="19" t="n"/>
      <c r="P273" s="19" t="n"/>
      <c r="Q273" s="19" t="n"/>
      <c r="R273" s="20" t="n"/>
      <c r="S273" s="19" t="n"/>
      <c r="T273" s="20" t="n"/>
      <c r="U273" s="20" t="n"/>
      <c r="V273" s="20" t="n"/>
      <c r="W273" s="20" t="n"/>
      <c r="X273" s="21">
        <f>IF(T273="","",T273-IF(U273="",0,U273)-IF(V273="",0,V273)-IF(W273="",0,W273))</f>
        <v/>
      </c>
      <c r="Y273" s="22">
        <f>IF(OR(R273="",R273=0,X273=""),"",X273/R273)</f>
        <v/>
      </c>
      <c r="Z273" s="16" t="n"/>
      <c r="AA273" s="16" t="n"/>
      <c r="AB273" s="16" t="n"/>
      <c r="AC273" s="16" t="n"/>
      <c r="AD273" s="16" t="n"/>
      <c r="AE273" s="16" t="n"/>
      <c r="AF273" s="16" t="n"/>
      <c r="AG273" s="16" t="n"/>
      <c r="AH273" s="23" t="n"/>
      <c r="AI273" s="21">
        <f>IF(X273="","",IF(G273="MXN",X273,IF(AH273="","",X273*AH273)))</f>
        <v/>
      </c>
      <c r="AJ273" s="16" t="n"/>
      <c r="AK273" s="24">
        <f>IF(B273="","",CHOOSE(WEEKDAY(B273,2),"Lunes","Martes","Miércoles","Jueves","Viernes","Sábado","Domingo"))</f>
        <v/>
      </c>
      <c r="AL273" s="24">
        <f>IF(C273="","",IF(HOUR(C273)&lt;6,"00-06",IF(HOUR(C273)&lt;10,"06-10",IF(HOUR(C273)&lt;14,"10-14",IF(HOUR(C273)&lt;18,"14-18",IF(HOUR(C273)&lt;22,"18-22","22-24"))))))</f>
        <v/>
      </c>
      <c r="AM273" s="21">
        <f>IF(B273="","",SUMIFS($X$7:X273,$AJ$7:AJ273,"&lt;&gt;No",$B$7:B273,"&lt;&gt;"))</f>
        <v/>
      </c>
      <c r="AN273" s="22">
        <f>IF(B273="","",SUMIFS($Y$7:Y273,$AJ$7:AJ273,"&lt;&gt;No",$B$7:B273,"&lt;&gt;"))</f>
        <v/>
      </c>
    </row>
    <row r="274">
      <c r="A274" s="16" t="n"/>
      <c r="B274" s="17" t="n"/>
      <c r="C274" s="18" t="n"/>
      <c r="D274" s="18" t="n"/>
      <c r="E274" s="16" t="n"/>
      <c r="F274" s="16" t="n"/>
      <c r="G274" s="16" t="n"/>
      <c r="H274" s="16" t="n"/>
      <c r="I274" s="16" t="n"/>
      <c r="J274" s="16" t="n"/>
      <c r="K274" s="16" t="n"/>
      <c r="L274" s="16" t="n"/>
      <c r="M274" s="19" t="n"/>
      <c r="N274" s="19" t="n"/>
      <c r="O274" s="19" t="n"/>
      <c r="P274" s="19" t="n"/>
      <c r="Q274" s="19" t="n"/>
      <c r="R274" s="20" t="n"/>
      <c r="S274" s="19" t="n"/>
      <c r="T274" s="20" t="n"/>
      <c r="U274" s="20" t="n"/>
      <c r="V274" s="20" t="n"/>
      <c r="W274" s="20" t="n"/>
      <c r="X274" s="21">
        <f>IF(T274="","",T274-IF(U274="",0,U274)-IF(V274="",0,V274)-IF(W274="",0,W274))</f>
        <v/>
      </c>
      <c r="Y274" s="22">
        <f>IF(OR(R274="",R274=0,X274=""),"",X274/R274)</f>
        <v/>
      </c>
      <c r="Z274" s="16" t="n"/>
      <c r="AA274" s="16" t="n"/>
      <c r="AB274" s="16" t="n"/>
      <c r="AC274" s="16" t="n"/>
      <c r="AD274" s="16" t="n"/>
      <c r="AE274" s="16" t="n"/>
      <c r="AF274" s="16" t="n"/>
      <c r="AG274" s="16" t="n"/>
      <c r="AH274" s="23" t="n"/>
      <c r="AI274" s="21">
        <f>IF(X274="","",IF(G274="MXN",X274,IF(AH274="","",X274*AH274)))</f>
        <v/>
      </c>
      <c r="AJ274" s="16" t="n"/>
      <c r="AK274" s="24">
        <f>IF(B274="","",CHOOSE(WEEKDAY(B274,2),"Lunes","Martes","Miércoles","Jueves","Viernes","Sábado","Domingo"))</f>
        <v/>
      </c>
      <c r="AL274" s="24">
        <f>IF(C274="","",IF(HOUR(C274)&lt;6,"00-06",IF(HOUR(C274)&lt;10,"06-10",IF(HOUR(C274)&lt;14,"10-14",IF(HOUR(C274)&lt;18,"14-18",IF(HOUR(C274)&lt;22,"18-22","22-24"))))))</f>
        <v/>
      </c>
      <c r="AM274" s="21">
        <f>IF(B274="","",SUMIFS($X$7:X274,$AJ$7:AJ274,"&lt;&gt;No",$B$7:B274,"&lt;&gt;"))</f>
        <v/>
      </c>
      <c r="AN274" s="22">
        <f>IF(B274="","",SUMIFS($Y$7:Y274,$AJ$7:AJ274,"&lt;&gt;No",$B$7:B274,"&lt;&gt;"))</f>
        <v/>
      </c>
    </row>
    <row r="275">
      <c r="A275" s="16" t="n"/>
      <c r="B275" s="17" t="n"/>
      <c r="C275" s="18" t="n"/>
      <c r="D275" s="18" t="n"/>
      <c r="E275" s="16" t="n"/>
      <c r="F275" s="16" t="n"/>
      <c r="G275" s="16" t="n"/>
      <c r="H275" s="16" t="n"/>
      <c r="I275" s="16" t="n"/>
      <c r="J275" s="16" t="n"/>
      <c r="K275" s="16" t="n"/>
      <c r="L275" s="16" t="n"/>
      <c r="M275" s="19" t="n"/>
      <c r="N275" s="19" t="n"/>
      <c r="O275" s="19" t="n"/>
      <c r="P275" s="19" t="n"/>
      <c r="Q275" s="19" t="n"/>
      <c r="R275" s="20" t="n"/>
      <c r="S275" s="19" t="n"/>
      <c r="T275" s="20" t="n"/>
      <c r="U275" s="20" t="n"/>
      <c r="V275" s="20" t="n"/>
      <c r="W275" s="20" t="n"/>
      <c r="X275" s="21">
        <f>IF(T275="","",T275-IF(U275="",0,U275)-IF(V275="",0,V275)-IF(W275="",0,W275))</f>
        <v/>
      </c>
      <c r="Y275" s="22">
        <f>IF(OR(R275="",R275=0,X275=""),"",X275/R275)</f>
        <v/>
      </c>
      <c r="Z275" s="16" t="n"/>
      <c r="AA275" s="16" t="n"/>
      <c r="AB275" s="16" t="n"/>
      <c r="AC275" s="16" t="n"/>
      <c r="AD275" s="16" t="n"/>
      <c r="AE275" s="16" t="n"/>
      <c r="AF275" s="16" t="n"/>
      <c r="AG275" s="16" t="n"/>
      <c r="AH275" s="23" t="n"/>
      <c r="AI275" s="21">
        <f>IF(X275="","",IF(G275="MXN",X275,IF(AH275="","",X275*AH275)))</f>
        <v/>
      </c>
      <c r="AJ275" s="16" t="n"/>
      <c r="AK275" s="24">
        <f>IF(B275="","",CHOOSE(WEEKDAY(B275,2),"Lunes","Martes","Miércoles","Jueves","Viernes","Sábado","Domingo"))</f>
        <v/>
      </c>
      <c r="AL275" s="24">
        <f>IF(C275="","",IF(HOUR(C275)&lt;6,"00-06",IF(HOUR(C275)&lt;10,"06-10",IF(HOUR(C275)&lt;14,"10-14",IF(HOUR(C275)&lt;18,"14-18",IF(HOUR(C275)&lt;22,"18-22","22-24"))))))</f>
        <v/>
      </c>
      <c r="AM275" s="21">
        <f>IF(B275="","",SUMIFS($X$7:X275,$AJ$7:AJ275,"&lt;&gt;No",$B$7:B275,"&lt;&gt;"))</f>
        <v/>
      </c>
      <c r="AN275" s="22">
        <f>IF(B275="","",SUMIFS($Y$7:Y275,$AJ$7:AJ275,"&lt;&gt;No",$B$7:B275,"&lt;&gt;"))</f>
        <v/>
      </c>
    </row>
    <row r="276">
      <c r="A276" s="16" t="n"/>
      <c r="B276" s="17" t="n"/>
      <c r="C276" s="18" t="n"/>
      <c r="D276" s="18" t="n"/>
      <c r="E276" s="16" t="n"/>
      <c r="F276" s="16" t="n"/>
      <c r="G276" s="16" t="n"/>
      <c r="H276" s="16" t="n"/>
      <c r="I276" s="16" t="n"/>
      <c r="J276" s="16" t="n"/>
      <c r="K276" s="16" t="n"/>
      <c r="L276" s="16" t="n"/>
      <c r="M276" s="19" t="n"/>
      <c r="N276" s="19" t="n"/>
      <c r="O276" s="19" t="n"/>
      <c r="P276" s="19" t="n"/>
      <c r="Q276" s="19" t="n"/>
      <c r="R276" s="20" t="n"/>
      <c r="S276" s="19" t="n"/>
      <c r="T276" s="20" t="n"/>
      <c r="U276" s="20" t="n"/>
      <c r="V276" s="20" t="n"/>
      <c r="W276" s="20" t="n"/>
      <c r="X276" s="21">
        <f>IF(T276="","",T276-IF(U276="",0,U276)-IF(V276="",0,V276)-IF(W276="",0,W276))</f>
        <v/>
      </c>
      <c r="Y276" s="22">
        <f>IF(OR(R276="",R276=0,X276=""),"",X276/R276)</f>
        <v/>
      </c>
      <c r="Z276" s="16" t="n"/>
      <c r="AA276" s="16" t="n"/>
      <c r="AB276" s="16" t="n"/>
      <c r="AC276" s="16" t="n"/>
      <c r="AD276" s="16" t="n"/>
      <c r="AE276" s="16" t="n"/>
      <c r="AF276" s="16" t="n"/>
      <c r="AG276" s="16" t="n"/>
      <c r="AH276" s="23" t="n"/>
      <c r="AI276" s="21">
        <f>IF(X276="","",IF(G276="MXN",X276,IF(AH276="","",X276*AH276)))</f>
        <v/>
      </c>
      <c r="AJ276" s="16" t="n"/>
      <c r="AK276" s="24">
        <f>IF(B276="","",CHOOSE(WEEKDAY(B276,2),"Lunes","Martes","Miércoles","Jueves","Viernes","Sábado","Domingo"))</f>
        <v/>
      </c>
      <c r="AL276" s="24">
        <f>IF(C276="","",IF(HOUR(C276)&lt;6,"00-06",IF(HOUR(C276)&lt;10,"06-10",IF(HOUR(C276)&lt;14,"10-14",IF(HOUR(C276)&lt;18,"14-18",IF(HOUR(C276)&lt;22,"18-22","22-24"))))))</f>
        <v/>
      </c>
      <c r="AM276" s="21">
        <f>IF(B276="","",SUMIFS($X$7:X276,$AJ$7:AJ276,"&lt;&gt;No",$B$7:B276,"&lt;&gt;"))</f>
        <v/>
      </c>
      <c r="AN276" s="22">
        <f>IF(B276="","",SUMIFS($Y$7:Y276,$AJ$7:AJ276,"&lt;&gt;No",$B$7:B276,"&lt;&gt;"))</f>
        <v/>
      </c>
    </row>
    <row r="277">
      <c r="A277" s="16" t="n"/>
      <c r="B277" s="17" t="n"/>
      <c r="C277" s="18" t="n"/>
      <c r="D277" s="18" t="n"/>
      <c r="E277" s="16" t="n"/>
      <c r="F277" s="16" t="n"/>
      <c r="G277" s="16" t="n"/>
      <c r="H277" s="16" t="n"/>
      <c r="I277" s="16" t="n"/>
      <c r="J277" s="16" t="n"/>
      <c r="K277" s="16" t="n"/>
      <c r="L277" s="16" t="n"/>
      <c r="M277" s="19" t="n"/>
      <c r="N277" s="19" t="n"/>
      <c r="O277" s="19" t="n"/>
      <c r="P277" s="19" t="n"/>
      <c r="Q277" s="19" t="n"/>
      <c r="R277" s="20" t="n"/>
      <c r="S277" s="19" t="n"/>
      <c r="T277" s="20" t="n"/>
      <c r="U277" s="20" t="n"/>
      <c r="V277" s="20" t="n"/>
      <c r="W277" s="20" t="n"/>
      <c r="X277" s="21">
        <f>IF(T277="","",T277-IF(U277="",0,U277)-IF(V277="",0,V277)-IF(W277="",0,W277))</f>
        <v/>
      </c>
      <c r="Y277" s="22">
        <f>IF(OR(R277="",R277=0,X277=""),"",X277/R277)</f>
        <v/>
      </c>
      <c r="Z277" s="16" t="n"/>
      <c r="AA277" s="16" t="n"/>
      <c r="AB277" s="16" t="n"/>
      <c r="AC277" s="16" t="n"/>
      <c r="AD277" s="16" t="n"/>
      <c r="AE277" s="16" t="n"/>
      <c r="AF277" s="16" t="n"/>
      <c r="AG277" s="16" t="n"/>
      <c r="AH277" s="23" t="n"/>
      <c r="AI277" s="21">
        <f>IF(X277="","",IF(G277="MXN",X277,IF(AH277="","",X277*AH277)))</f>
        <v/>
      </c>
      <c r="AJ277" s="16" t="n"/>
      <c r="AK277" s="24">
        <f>IF(B277="","",CHOOSE(WEEKDAY(B277,2),"Lunes","Martes","Miércoles","Jueves","Viernes","Sábado","Domingo"))</f>
        <v/>
      </c>
      <c r="AL277" s="24">
        <f>IF(C277="","",IF(HOUR(C277)&lt;6,"00-06",IF(HOUR(C277)&lt;10,"06-10",IF(HOUR(C277)&lt;14,"10-14",IF(HOUR(C277)&lt;18,"14-18",IF(HOUR(C277)&lt;22,"18-22","22-24"))))))</f>
        <v/>
      </c>
      <c r="AM277" s="21">
        <f>IF(B277="","",SUMIFS($X$7:X277,$AJ$7:AJ277,"&lt;&gt;No",$B$7:B277,"&lt;&gt;"))</f>
        <v/>
      </c>
      <c r="AN277" s="22">
        <f>IF(B277="","",SUMIFS($Y$7:Y277,$AJ$7:AJ277,"&lt;&gt;No",$B$7:B277,"&lt;&gt;"))</f>
        <v/>
      </c>
    </row>
    <row r="278">
      <c r="A278" s="16" t="n"/>
      <c r="B278" s="17" t="n"/>
      <c r="C278" s="18" t="n"/>
      <c r="D278" s="18" t="n"/>
      <c r="E278" s="16" t="n"/>
      <c r="F278" s="16" t="n"/>
      <c r="G278" s="16" t="n"/>
      <c r="H278" s="16" t="n"/>
      <c r="I278" s="16" t="n"/>
      <c r="J278" s="16" t="n"/>
      <c r="K278" s="16" t="n"/>
      <c r="L278" s="16" t="n"/>
      <c r="M278" s="19" t="n"/>
      <c r="N278" s="19" t="n"/>
      <c r="O278" s="19" t="n"/>
      <c r="P278" s="19" t="n"/>
      <c r="Q278" s="19" t="n"/>
      <c r="R278" s="20" t="n"/>
      <c r="S278" s="19" t="n"/>
      <c r="T278" s="20" t="n"/>
      <c r="U278" s="20" t="n"/>
      <c r="V278" s="20" t="n"/>
      <c r="W278" s="20" t="n"/>
      <c r="X278" s="21">
        <f>IF(T278="","",T278-IF(U278="",0,U278)-IF(V278="",0,V278)-IF(W278="",0,W278))</f>
        <v/>
      </c>
      <c r="Y278" s="22">
        <f>IF(OR(R278="",R278=0,X278=""),"",X278/R278)</f>
        <v/>
      </c>
      <c r="Z278" s="16" t="n"/>
      <c r="AA278" s="16" t="n"/>
      <c r="AB278" s="16" t="n"/>
      <c r="AC278" s="16" t="n"/>
      <c r="AD278" s="16" t="n"/>
      <c r="AE278" s="16" t="n"/>
      <c r="AF278" s="16" t="n"/>
      <c r="AG278" s="16" t="n"/>
      <c r="AH278" s="23" t="n"/>
      <c r="AI278" s="21">
        <f>IF(X278="","",IF(G278="MXN",X278,IF(AH278="","",X278*AH278)))</f>
        <v/>
      </c>
      <c r="AJ278" s="16" t="n"/>
      <c r="AK278" s="24">
        <f>IF(B278="","",CHOOSE(WEEKDAY(B278,2),"Lunes","Martes","Miércoles","Jueves","Viernes","Sábado","Domingo"))</f>
        <v/>
      </c>
      <c r="AL278" s="24">
        <f>IF(C278="","",IF(HOUR(C278)&lt;6,"00-06",IF(HOUR(C278)&lt;10,"06-10",IF(HOUR(C278)&lt;14,"10-14",IF(HOUR(C278)&lt;18,"14-18",IF(HOUR(C278)&lt;22,"18-22","22-24"))))))</f>
        <v/>
      </c>
      <c r="AM278" s="21">
        <f>IF(B278="","",SUMIFS($X$7:X278,$AJ$7:AJ278,"&lt;&gt;No",$B$7:B278,"&lt;&gt;"))</f>
        <v/>
      </c>
      <c r="AN278" s="22">
        <f>IF(B278="","",SUMIFS($Y$7:Y278,$AJ$7:AJ278,"&lt;&gt;No",$B$7:B278,"&lt;&gt;"))</f>
        <v/>
      </c>
    </row>
    <row r="279">
      <c r="A279" s="16" t="n"/>
      <c r="B279" s="17" t="n"/>
      <c r="C279" s="18" t="n"/>
      <c r="D279" s="18" t="n"/>
      <c r="E279" s="16" t="n"/>
      <c r="F279" s="16" t="n"/>
      <c r="G279" s="16" t="n"/>
      <c r="H279" s="16" t="n"/>
      <c r="I279" s="16" t="n"/>
      <c r="J279" s="16" t="n"/>
      <c r="K279" s="16" t="n"/>
      <c r="L279" s="16" t="n"/>
      <c r="M279" s="19" t="n"/>
      <c r="N279" s="19" t="n"/>
      <c r="O279" s="19" t="n"/>
      <c r="P279" s="19" t="n"/>
      <c r="Q279" s="19" t="n"/>
      <c r="R279" s="20" t="n"/>
      <c r="S279" s="19" t="n"/>
      <c r="T279" s="20" t="n"/>
      <c r="U279" s="20" t="n"/>
      <c r="V279" s="20" t="n"/>
      <c r="W279" s="20" t="n"/>
      <c r="X279" s="21">
        <f>IF(T279="","",T279-IF(U279="",0,U279)-IF(V279="",0,V279)-IF(W279="",0,W279))</f>
        <v/>
      </c>
      <c r="Y279" s="22">
        <f>IF(OR(R279="",R279=0,X279=""),"",X279/R279)</f>
        <v/>
      </c>
      <c r="Z279" s="16" t="n"/>
      <c r="AA279" s="16" t="n"/>
      <c r="AB279" s="16" t="n"/>
      <c r="AC279" s="16" t="n"/>
      <c r="AD279" s="16" t="n"/>
      <c r="AE279" s="16" t="n"/>
      <c r="AF279" s="16" t="n"/>
      <c r="AG279" s="16" t="n"/>
      <c r="AH279" s="23" t="n"/>
      <c r="AI279" s="21">
        <f>IF(X279="","",IF(G279="MXN",X279,IF(AH279="","",X279*AH279)))</f>
        <v/>
      </c>
      <c r="AJ279" s="16" t="n"/>
      <c r="AK279" s="24">
        <f>IF(B279="","",CHOOSE(WEEKDAY(B279,2),"Lunes","Martes","Miércoles","Jueves","Viernes","Sábado","Domingo"))</f>
        <v/>
      </c>
      <c r="AL279" s="24">
        <f>IF(C279="","",IF(HOUR(C279)&lt;6,"00-06",IF(HOUR(C279)&lt;10,"06-10",IF(HOUR(C279)&lt;14,"10-14",IF(HOUR(C279)&lt;18,"14-18",IF(HOUR(C279)&lt;22,"18-22","22-24"))))))</f>
        <v/>
      </c>
      <c r="AM279" s="21">
        <f>IF(B279="","",SUMIFS($X$7:X279,$AJ$7:AJ279,"&lt;&gt;No",$B$7:B279,"&lt;&gt;"))</f>
        <v/>
      </c>
      <c r="AN279" s="22">
        <f>IF(B279="","",SUMIFS($Y$7:Y279,$AJ$7:AJ279,"&lt;&gt;No",$B$7:B279,"&lt;&gt;"))</f>
        <v/>
      </c>
    </row>
    <row r="280">
      <c r="A280" s="16" t="n"/>
      <c r="B280" s="17" t="n"/>
      <c r="C280" s="18" t="n"/>
      <c r="D280" s="18" t="n"/>
      <c r="E280" s="16" t="n"/>
      <c r="F280" s="16" t="n"/>
      <c r="G280" s="16" t="n"/>
      <c r="H280" s="16" t="n"/>
      <c r="I280" s="16" t="n"/>
      <c r="J280" s="16" t="n"/>
      <c r="K280" s="16" t="n"/>
      <c r="L280" s="16" t="n"/>
      <c r="M280" s="19" t="n"/>
      <c r="N280" s="19" t="n"/>
      <c r="O280" s="19" t="n"/>
      <c r="P280" s="19" t="n"/>
      <c r="Q280" s="19" t="n"/>
      <c r="R280" s="20" t="n"/>
      <c r="S280" s="19" t="n"/>
      <c r="T280" s="20" t="n"/>
      <c r="U280" s="20" t="n"/>
      <c r="V280" s="20" t="n"/>
      <c r="W280" s="20" t="n"/>
      <c r="X280" s="21">
        <f>IF(T280="","",T280-IF(U280="",0,U280)-IF(V280="",0,V280)-IF(W280="",0,W280))</f>
        <v/>
      </c>
      <c r="Y280" s="22">
        <f>IF(OR(R280="",R280=0,X280=""),"",X280/R280)</f>
        <v/>
      </c>
      <c r="Z280" s="16" t="n"/>
      <c r="AA280" s="16" t="n"/>
      <c r="AB280" s="16" t="n"/>
      <c r="AC280" s="16" t="n"/>
      <c r="AD280" s="16" t="n"/>
      <c r="AE280" s="16" t="n"/>
      <c r="AF280" s="16" t="n"/>
      <c r="AG280" s="16" t="n"/>
      <c r="AH280" s="23" t="n"/>
      <c r="AI280" s="21">
        <f>IF(X280="","",IF(G280="MXN",X280,IF(AH280="","",X280*AH280)))</f>
        <v/>
      </c>
      <c r="AJ280" s="16" t="n"/>
      <c r="AK280" s="24">
        <f>IF(B280="","",CHOOSE(WEEKDAY(B280,2),"Lunes","Martes","Miércoles","Jueves","Viernes","Sábado","Domingo"))</f>
        <v/>
      </c>
      <c r="AL280" s="24">
        <f>IF(C280="","",IF(HOUR(C280)&lt;6,"00-06",IF(HOUR(C280)&lt;10,"06-10",IF(HOUR(C280)&lt;14,"10-14",IF(HOUR(C280)&lt;18,"14-18",IF(HOUR(C280)&lt;22,"18-22","22-24"))))))</f>
        <v/>
      </c>
      <c r="AM280" s="21">
        <f>IF(B280="","",SUMIFS($X$7:X280,$AJ$7:AJ280,"&lt;&gt;No",$B$7:B280,"&lt;&gt;"))</f>
        <v/>
      </c>
      <c r="AN280" s="22">
        <f>IF(B280="","",SUMIFS($Y$7:Y280,$AJ$7:AJ280,"&lt;&gt;No",$B$7:B280,"&lt;&gt;"))</f>
        <v/>
      </c>
    </row>
    <row r="281">
      <c r="A281" s="16" t="n"/>
      <c r="B281" s="17" t="n"/>
      <c r="C281" s="18" t="n"/>
      <c r="D281" s="18" t="n"/>
      <c r="E281" s="16" t="n"/>
      <c r="F281" s="16" t="n"/>
      <c r="G281" s="16" t="n"/>
      <c r="H281" s="16" t="n"/>
      <c r="I281" s="16" t="n"/>
      <c r="J281" s="16" t="n"/>
      <c r="K281" s="16" t="n"/>
      <c r="L281" s="16" t="n"/>
      <c r="M281" s="19" t="n"/>
      <c r="N281" s="19" t="n"/>
      <c r="O281" s="19" t="n"/>
      <c r="P281" s="19" t="n"/>
      <c r="Q281" s="19" t="n"/>
      <c r="R281" s="20" t="n"/>
      <c r="S281" s="19" t="n"/>
      <c r="T281" s="20" t="n"/>
      <c r="U281" s="20" t="n"/>
      <c r="V281" s="20" t="n"/>
      <c r="W281" s="20" t="n"/>
      <c r="X281" s="21">
        <f>IF(T281="","",T281-IF(U281="",0,U281)-IF(V281="",0,V281)-IF(W281="",0,W281))</f>
        <v/>
      </c>
      <c r="Y281" s="22">
        <f>IF(OR(R281="",R281=0,X281=""),"",X281/R281)</f>
        <v/>
      </c>
      <c r="Z281" s="16" t="n"/>
      <c r="AA281" s="16" t="n"/>
      <c r="AB281" s="16" t="n"/>
      <c r="AC281" s="16" t="n"/>
      <c r="AD281" s="16" t="n"/>
      <c r="AE281" s="16" t="n"/>
      <c r="AF281" s="16" t="n"/>
      <c r="AG281" s="16" t="n"/>
      <c r="AH281" s="23" t="n"/>
      <c r="AI281" s="21">
        <f>IF(X281="","",IF(G281="MXN",X281,IF(AH281="","",X281*AH281)))</f>
        <v/>
      </c>
      <c r="AJ281" s="16" t="n"/>
      <c r="AK281" s="24">
        <f>IF(B281="","",CHOOSE(WEEKDAY(B281,2),"Lunes","Martes","Miércoles","Jueves","Viernes","Sábado","Domingo"))</f>
        <v/>
      </c>
      <c r="AL281" s="24">
        <f>IF(C281="","",IF(HOUR(C281)&lt;6,"00-06",IF(HOUR(C281)&lt;10,"06-10",IF(HOUR(C281)&lt;14,"10-14",IF(HOUR(C281)&lt;18,"14-18",IF(HOUR(C281)&lt;22,"18-22","22-24"))))))</f>
        <v/>
      </c>
      <c r="AM281" s="21">
        <f>IF(B281="","",SUMIFS($X$7:X281,$AJ$7:AJ281,"&lt;&gt;No",$B$7:B281,"&lt;&gt;"))</f>
        <v/>
      </c>
      <c r="AN281" s="22">
        <f>IF(B281="","",SUMIFS($Y$7:Y281,$AJ$7:AJ281,"&lt;&gt;No",$B$7:B281,"&lt;&gt;"))</f>
        <v/>
      </c>
    </row>
    <row r="282">
      <c r="A282" s="16" t="n"/>
      <c r="B282" s="17" t="n"/>
      <c r="C282" s="18" t="n"/>
      <c r="D282" s="18" t="n"/>
      <c r="E282" s="16" t="n"/>
      <c r="F282" s="16" t="n"/>
      <c r="G282" s="16" t="n"/>
      <c r="H282" s="16" t="n"/>
      <c r="I282" s="16" t="n"/>
      <c r="J282" s="16" t="n"/>
      <c r="K282" s="16" t="n"/>
      <c r="L282" s="16" t="n"/>
      <c r="M282" s="19" t="n"/>
      <c r="N282" s="19" t="n"/>
      <c r="O282" s="19" t="n"/>
      <c r="P282" s="19" t="n"/>
      <c r="Q282" s="19" t="n"/>
      <c r="R282" s="20" t="n"/>
      <c r="S282" s="19" t="n"/>
      <c r="T282" s="20" t="n"/>
      <c r="U282" s="20" t="n"/>
      <c r="V282" s="20" t="n"/>
      <c r="W282" s="20" t="n"/>
      <c r="X282" s="21">
        <f>IF(T282="","",T282-IF(U282="",0,U282)-IF(V282="",0,V282)-IF(W282="",0,W282))</f>
        <v/>
      </c>
      <c r="Y282" s="22">
        <f>IF(OR(R282="",R282=0,X282=""),"",X282/R282)</f>
        <v/>
      </c>
      <c r="Z282" s="16" t="n"/>
      <c r="AA282" s="16" t="n"/>
      <c r="AB282" s="16" t="n"/>
      <c r="AC282" s="16" t="n"/>
      <c r="AD282" s="16" t="n"/>
      <c r="AE282" s="16" t="n"/>
      <c r="AF282" s="16" t="n"/>
      <c r="AG282" s="16" t="n"/>
      <c r="AH282" s="23" t="n"/>
      <c r="AI282" s="21">
        <f>IF(X282="","",IF(G282="MXN",X282,IF(AH282="","",X282*AH282)))</f>
        <v/>
      </c>
      <c r="AJ282" s="16" t="n"/>
      <c r="AK282" s="24">
        <f>IF(B282="","",CHOOSE(WEEKDAY(B282,2),"Lunes","Martes","Miércoles","Jueves","Viernes","Sábado","Domingo"))</f>
        <v/>
      </c>
      <c r="AL282" s="24">
        <f>IF(C282="","",IF(HOUR(C282)&lt;6,"00-06",IF(HOUR(C282)&lt;10,"06-10",IF(HOUR(C282)&lt;14,"10-14",IF(HOUR(C282)&lt;18,"14-18",IF(HOUR(C282)&lt;22,"18-22","22-24"))))))</f>
        <v/>
      </c>
      <c r="AM282" s="21">
        <f>IF(B282="","",SUMIFS($X$7:X282,$AJ$7:AJ282,"&lt;&gt;No",$B$7:B282,"&lt;&gt;"))</f>
        <v/>
      </c>
      <c r="AN282" s="22">
        <f>IF(B282="","",SUMIFS($Y$7:Y282,$AJ$7:AJ282,"&lt;&gt;No",$B$7:B282,"&lt;&gt;"))</f>
        <v/>
      </c>
    </row>
    <row r="283">
      <c r="A283" s="16" t="n"/>
      <c r="B283" s="17" t="n"/>
      <c r="C283" s="18" t="n"/>
      <c r="D283" s="18" t="n"/>
      <c r="E283" s="16" t="n"/>
      <c r="F283" s="16" t="n"/>
      <c r="G283" s="16" t="n"/>
      <c r="H283" s="16" t="n"/>
      <c r="I283" s="16" t="n"/>
      <c r="J283" s="16" t="n"/>
      <c r="K283" s="16" t="n"/>
      <c r="L283" s="16" t="n"/>
      <c r="M283" s="19" t="n"/>
      <c r="N283" s="19" t="n"/>
      <c r="O283" s="19" t="n"/>
      <c r="P283" s="19" t="n"/>
      <c r="Q283" s="19" t="n"/>
      <c r="R283" s="20" t="n"/>
      <c r="S283" s="19" t="n"/>
      <c r="T283" s="20" t="n"/>
      <c r="U283" s="20" t="n"/>
      <c r="V283" s="20" t="n"/>
      <c r="W283" s="20" t="n"/>
      <c r="X283" s="21">
        <f>IF(T283="","",T283-IF(U283="",0,U283)-IF(V283="",0,V283)-IF(W283="",0,W283))</f>
        <v/>
      </c>
      <c r="Y283" s="22">
        <f>IF(OR(R283="",R283=0,X283=""),"",X283/R283)</f>
        <v/>
      </c>
      <c r="Z283" s="16" t="n"/>
      <c r="AA283" s="16" t="n"/>
      <c r="AB283" s="16" t="n"/>
      <c r="AC283" s="16" t="n"/>
      <c r="AD283" s="16" t="n"/>
      <c r="AE283" s="16" t="n"/>
      <c r="AF283" s="16" t="n"/>
      <c r="AG283" s="16" t="n"/>
      <c r="AH283" s="23" t="n"/>
      <c r="AI283" s="21">
        <f>IF(X283="","",IF(G283="MXN",X283,IF(AH283="","",X283*AH283)))</f>
        <v/>
      </c>
      <c r="AJ283" s="16" t="n"/>
      <c r="AK283" s="24">
        <f>IF(B283="","",CHOOSE(WEEKDAY(B283,2),"Lunes","Martes","Miércoles","Jueves","Viernes","Sábado","Domingo"))</f>
        <v/>
      </c>
      <c r="AL283" s="24">
        <f>IF(C283="","",IF(HOUR(C283)&lt;6,"00-06",IF(HOUR(C283)&lt;10,"06-10",IF(HOUR(C283)&lt;14,"10-14",IF(HOUR(C283)&lt;18,"14-18",IF(HOUR(C283)&lt;22,"18-22","22-24"))))))</f>
        <v/>
      </c>
      <c r="AM283" s="21">
        <f>IF(B283="","",SUMIFS($X$7:X283,$AJ$7:AJ283,"&lt;&gt;No",$B$7:B283,"&lt;&gt;"))</f>
        <v/>
      </c>
      <c r="AN283" s="22">
        <f>IF(B283="","",SUMIFS($Y$7:Y283,$AJ$7:AJ283,"&lt;&gt;No",$B$7:B283,"&lt;&gt;"))</f>
        <v/>
      </c>
    </row>
    <row r="284">
      <c r="A284" s="16" t="n"/>
      <c r="B284" s="17" t="n"/>
      <c r="C284" s="18" t="n"/>
      <c r="D284" s="18" t="n"/>
      <c r="E284" s="16" t="n"/>
      <c r="F284" s="16" t="n"/>
      <c r="G284" s="16" t="n"/>
      <c r="H284" s="16" t="n"/>
      <c r="I284" s="16" t="n"/>
      <c r="J284" s="16" t="n"/>
      <c r="K284" s="16" t="n"/>
      <c r="L284" s="16" t="n"/>
      <c r="M284" s="19" t="n"/>
      <c r="N284" s="19" t="n"/>
      <c r="O284" s="19" t="n"/>
      <c r="P284" s="19" t="n"/>
      <c r="Q284" s="19" t="n"/>
      <c r="R284" s="20" t="n"/>
      <c r="S284" s="19" t="n"/>
      <c r="T284" s="20" t="n"/>
      <c r="U284" s="20" t="n"/>
      <c r="V284" s="20" t="n"/>
      <c r="W284" s="20" t="n"/>
      <c r="X284" s="21">
        <f>IF(T284="","",T284-IF(U284="",0,U284)-IF(V284="",0,V284)-IF(W284="",0,W284))</f>
        <v/>
      </c>
      <c r="Y284" s="22">
        <f>IF(OR(R284="",R284=0,X284=""),"",X284/R284)</f>
        <v/>
      </c>
      <c r="Z284" s="16" t="n"/>
      <c r="AA284" s="16" t="n"/>
      <c r="AB284" s="16" t="n"/>
      <c r="AC284" s="16" t="n"/>
      <c r="AD284" s="16" t="n"/>
      <c r="AE284" s="16" t="n"/>
      <c r="AF284" s="16" t="n"/>
      <c r="AG284" s="16" t="n"/>
      <c r="AH284" s="23" t="n"/>
      <c r="AI284" s="21">
        <f>IF(X284="","",IF(G284="MXN",X284,IF(AH284="","",X284*AH284)))</f>
        <v/>
      </c>
      <c r="AJ284" s="16" t="n"/>
      <c r="AK284" s="24">
        <f>IF(B284="","",CHOOSE(WEEKDAY(B284,2),"Lunes","Martes","Miércoles","Jueves","Viernes","Sábado","Domingo"))</f>
        <v/>
      </c>
      <c r="AL284" s="24">
        <f>IF(C284="","",IF(HOUR(C284)&lt;6,"00-06",IF(HOUR(C284)&lt;10,"06-10",IF(HOUR(C284)&lt;14,"10-14",IF(HOUR(C284)&lt;18,"14-18",IF(HOUR(C284)&lt;22,"18-22","22-24"))))))</f>
        <v/>
      </c>
      <c r="AM284" s="21">
        <f>IF(B284="","",SUMIFS($X$7:X284,$AJ$7:AJ284,"&lt;&gt;No",$B$7:B284,"&lt;&gt;"))</f>
        <v/>
      </c>
      <c r="AN284" s="22">
        <f>IF(B284="","",SUMIFS($Y$7:Y284,$AJ$7:AJ284,"&lt;&gt;No",$B$7:B284,"&lt;&gt;"))</f>
        <v/>
      </c>
    </row>
    <row r="285">
      <c r="A285" s="16" t="n"/>
      <c r="B285" s="17" t="n"/>
      <c r="C285" s="18" t="n"/>
      <c r="D285" s="18" t="n"/>
      <c r="E285" s="16" t="n"/>
      <c r="F285" s="16" t="n"/>
      <c r="G285" s="16" t="n"/>
      <c r="H285" s="16" t="n"/>
      <c r="I285" s="16" t="n"/>
      <c r="J285" s="16" t="n"/>
      <c r="K285" s="16" t="n"/>
      <c r="L285" s="16" t="n"/>
      <c r="M285" s="19" t="n"/>
      <c r="N285" s="19" t="n"/>
      <c r="O285" s="19" t="n"/>
      <c r="P285" s="19" t="n"/>
      <c r="Q285" s="19" t="n"/>
      <c r="R285" s="20" t="n"/>
      <c r="S285" s="19" t="n"/>
      <c r="T285" s="20" t="n"/>
      <c r="U285" s="20" t="n"/>
      <c r="V285" s="20" t="n"/>
      <c r="W285" s="20" t="n"/>
      <c r="X285" s="21">
        <f>IF(T285="","",T285-IF(U285="",0,U285)-IF(V285="",0,V285)-IF(W285="",0,W285))</f>
        <v/>
      </c>
      <c r="Y285" s="22">
        <f>IF(OR(R285="",R285=0,X285=""),"",X285/R285)</f>
        <v/>
      </c>
      <c r="Z285" s="16" t="n"/>
      <c r="AA285" s="16" t="n"/>
      <c r="AB285" s="16" t="n"/>
      <c r="AC285" s="16" t="n"/>
      <c r="AD285" s="16" t="n"/>
      <c r="AE285" s="16" t="n"/>
      <c r="AF285" s="16" t="n"/>
      <c r="AG285" s="16" t="n"/>
      <c r="AH285" s="23" t="n"/>
      <c r="AI285" s="21">
        <f>IF(X285="","",IF(G285="MXN",X285,IF(AH285="","",X285*AH285)))</f>
        <v/>
      </c>
      <c r="AJ285" s="16" t="n"/>
      <c r="AK285" s="24">
        <f>IF(B285="","",CHOOSE(WEEKDAY(B285,2),"Lunes","Martes","Miércoles","Jueves","Viernes","Sábado","Domingo"))</f>
        <v/>
      </c>
      <c r="AL285" s="24">
        <f>IF(C285="","",IF(HOUR(C285)&lt;6,"00-06",IF(HOUR(C285)&lt;10,"06-10",IF(HOUR(C285)&lt;14,"10-14",IF(HOUR(C285)&lt;18,"14-18",IF(HOUR(C285)&lt;22,"18-22","22-24"))))))</f>
        <v/>
      </c>
      <c r="AM285" s="21">
        <f>IF(B285="","",SUMIFS($X$7:X285,$AJ$7:AJ285,"&lt;&gt;No",$B$7:B285,"&lt;&gt;"))</f>
        <v/>
      </c>
      <c r="AN285" s="22">
        <f>IF(B285="","",SUMIFS($Y$7:Y285,$AJ$7:AJ285,"&lt;&gt;No",$B$7:B285,"&lt;&gt;"))</f>
        <v/>
      </c>
    </row>
    <row r="286">
      <c r="A286" s="16" t="n"/>
      <c r="B286" s="17" t="n"/>
      <c r="C286" s="18" t="n"/>
      <c r="D286" s="18" t="n"/>
      <c r="E286" s="16" t="n"/>
      <c r="F286" s="16" t="n"/>
      <c r="G286" s="16" t="n"/>
      <c r="H286" s="16" t="n"/>
      <c r="I286" s="16" t="n"/>
      <c r="J286" s="16" t="n"/>
      <c r="K286" s="16" t="n"/>
      <c r="L286" s="16" t="n"/>
      <c r="M286" s="19" t="n"/>
      <c r="N286" s="19" t="n"/>
      <c r="O286" s="19" t="n"/>
      <c r="P286" s="19" t="n"/>
      <c r="Q286" s="19" t="n"/>
      <c r="R286" s="20" t="n"/>
      <c r="S286" s="19" t="n"/>
      <c r="T286" s="20" t="n"/>
      <c r="U286" s="20" t="n"/>
      <c r="V286" s="20" t="n"/>
      <c r="W286" s="20" t="n"/>
      <c r="X286" s="21">
        <f>IF(T286="","",T286-IF(U286="",0,U286)-IF(V286="",0,V286)-IF(W286="",0,W286))</f>
        <v/>
      </c>
      <c r="Y286" s="22">
        <f>IF(OR(R286="",R286=0,X286=""),"",X286/R286)</f>
        <v/>
      </c>
      <c r="Z286" s="16" t="n"/>
      <c r="AA286" s="16" t="n"/>
      <c r="AB286" s="16" t="n"/>
      <c r="AC286" s="16" t="n"/>
      <c r="AD286" s="16" t="n"/>
      <c r="AE286" s="16" t="n"/>
      <c r="AF286" s="16" t="n"/>
      <c r="AG286" s="16" t="n"/>
      <c r="AH286" s="23" t="n"/>
      <c r="AI286" s="21">
        <f>IF(X286="","",IF(G286="MXN",X286,IF(AH286="","",X286*AH286)))</f>
        <v/>
      </c>
      <c r="AJ286" s="16" t="n"/>
      <c r="AK286" s="24">
        <f>IF(B286="","",CHOOSE(WEEKDAY(B286,2),"Lunes","Martes","Miércoles","Jueves","Viernes","Sábado","Domingo"))</f>
        <v/>
      </c>
      <c r="AL286" s="24">
        <f>IF(C286="","",IF(HOUR(C286)&lt;6,"00-06",IF(HOUR(C286)&lt;10,"06-10",IF(HOUR(C286)&lt;14,"10-14",IF(HOUR(C286)&lt;18,"14-18",IF(HOUR(C286)&lt;22,"18-22","22-24"))))))</f>
        <v/>
      </c>
      <c r="AM286" s="21">
        <f>IF(B286="","",SUMIFS($X$7:X286,$AJ$7:AJ286,"&lt;&gt;No",$B$7:B286,"&lt;&gt;"))</f>
        <v/>
      </c>
      <c r="AN286" s="22">
        <f>IF(B286="","",SUMIFS($Y$7:Y286,$AJ$7:AJ286,"&lt;&gt;No",$B$7:B286,"&lt;&gt;"))</f>
        <v/>
      </c>
    </row>
    <row r="287">
      <c r="A287" s="16" t="n"/>
      <c r="B287" s="17" t="n"/>
      <c r="C287" s="18" t="n"/>
      <c r="D287" s="18" t="n"/>
      <c r="E287" s="16" t="n"/>
      <c r="F287" s="16" t="n"/>
      <c r="G287" s="16" t="n"/>
      <c r="H287" s="16" t="n"/>
      <c r="I287" s="16" t="n"/>
      <c r="J287" s="16" t="n"/>
      <c r="K287" s="16" t="n"/>
      <c r="L287" s="16" t="n"/>
      <c r="M287" s="19" t="n"/>
      <c r="N287" s="19" t="n"/>
      <c r="O287" s="19" t="n"/>
      <c r="P287" s="19" t="n"/>
      <c r="Q287" s="19" t="n"/>
      <c r="R287" s="20" t="n"/>
      <c r="S287" s="19" t="n"/>
      <c r="T287" s="20" t="n"/>
      <c r="U287" s="20" t="n"/>
      <c r="V287" s="20" t="n"/>
      <c r="W287" s="20" t="n"/>
      <c r="X287" s="21">
        <f>IF(T287="","",T287-IF(U287="",0,U287)-IF(V287="",0,V287)-IF(W287="",0,W287))</f>
        <v/>
      </c>
      <c r="Y287" s="22">
        <f>IF(OR(R287="",R287=0,X287=""),"",X287/R287)</f>
        <v/>
      </c>
      <c r="Z287" s="16" t="n"/>
      <c r="AA287" s="16" t="n"/>
      <c r="AB287" s="16" t="n"/>
      <c r="AC287" s="16" t="n"/>
      <c r="AD287" s="16" t="n"/>
      <c r="AE287" s="16" t="n"/>
      <c r="AF287" s="16" t="n"/>
      <c r="AG287" s="16" t="n"/>
      <c r="AH287" s="23" t="n"/>
      <c r="AI287" s="21">
        <f>IF(X287="","",IF(G287="MXN",X287,IF(AH287="","",X287*AH287)))</f>
        <v/>
      </c>
      <c r="AJ287" s="16" t="n"/>
      <c r="AK287" s="24">
        <f>IF(B287="","",CHOOSE(WEEKDAY(B287,2),"Lunes","Martes","Miércoles","Jueves","Viernes","Sábado","Domingo"))</f>
        <v/>
      </c>
      <c r="AL287" s="24">
        <f>IF(C287="","",IF(HOUR(C287)&lt;6,"00-06",IF(HOUR(C287)&lt;10,"06-10",IF(HOUR(C287)&lt;14,"10-14",IF(HOUR(C287)&lt;18,"14-18",IF(HOUR(C287)&lt;22,"18-22","22-24"))))))</f>
        <v/>
      </c>
      <c r="AM287" s="21">
        <f>IF(B287="","",SUMIFS($X$7:X287,$AJ$7:AJ287,"&lt;&gt;No",$B$7:B287,"&lt;&gt;"))</f>
        <v/>
      </c>
      <c r="AN287" s="22">
        <f>IF(B287="","",SUMIFS($Y$7:Y287,$AJ$7:AJ287,"&lt;&gt;No",$B$7:B287,"&lt;&gt;"))</f>
        <v/>
      </c>
    </row>
    <row r="288">
      <c r="A288" s="16" t="n"/>
      <c r="B288" s="17" t="n"/>
      <c r="C288" s="18" t="n"/>
      <c r="D288" s="18" t="n"/>
      <c r="E288" s="16" t="n"/>
      <c r="F288" s="16" t="n"/>
      <c r="G288" s="16" t="n"/>
      <c r="H288" s="16" t="n"/>
      <c r="I288" s="16" t="n"/>
      <c r="J288" s="16" t="n"/>
      <c r="K288" s="16" t="n"/>
      <c r="L288" s="16" t="n"/>
      <c r="M288" s="19" t="n"/>
      <c r="N288" s="19" t="n"/>
      <c r="O288" s="19" t="n"/>
      <c r="P288" s="19" t="n"/>
      <c r="Q288" s="19" t="n"/>
      <c r="R288" s="20" t="n"/>
      <c r="S288" s="19" t="n"/>
      <c r="T288" s="20" t="n"/>
      <c r="U288" s="20" t="n"/>
      <c r="V288" s="20" t="n"/>
      <c r="W288" s="20" t="n"/>
      <c r="X288" s="21">
        <f>IF(T288="","",T288-IF(U288="",0,U288)-IF(V288="",0,V288)-IF(W288="",0,W288))</f>
        <v/>
      </c>
      <c r="Y288" s="22">
        <f>IF(OR(R288="",R288=0,X288=""),"",X288/R288)</f>
        <v/>
      </c>
      <c r="Z288" s="16" t="n"/>
      <c r="AA288" s="16" t="n"/>
      <c r="AB288" s="16" t="n"/>
      <c r="AC288" s="16" t="n"/>
      <c r="AD288" s="16" t="n"/>
      <c r="AE288" s="16" t="n"/>
      <c r="AF288" s="16" t="n"/>
      <c r="AG288" s="16" t="n"/>
      <c r="AH288" s="23" t="n"/>
      <c r="AI288" s="21">
        <f>IF(X288="","",IF(G288="MXN",X288,IF(AH288="","",X288*AH288)))</f>
        <v/>
      </c>
      <c r="AJ288" s="16" t="n"/>
      <c r="AK288" s="24">
        <f>IF(B288="","",CHOOSE(WEEKDAY(B288,2),"Lunes","Martes","Miércoles","Jueves","Viernes","Sábado","Domingo"))</f>
        <v/>
      </c>
      <c r="AL288" s="24">
        <f>IF(C288="","",IF(HOUR(C288)&lt;6,"00-06",IF(HOUR(C288)&lt;10,"06-10",IF(HOUR(C288)&lt;14,"10-14",IF(HOUR(C288)&lt;18,"14-18",IF(HOUR(C288)&lt;22,"18-22","22-24"))))))</f>
        <v/>
      </c>
      <c r="AM288" s="21">
        <f>IF(B288="","",SUMIFS($X$7:X288,$AJ$7:AJ288,"&lt;&gt;No",$B$7:B288,"&lt;&gt;"))</f>
        <v/>
      </c>
      <c r="AN288" s="22">
        <f>IF(B288="","",SUMIFS($Y$7:Y288,$AJ$7:AJ288,"&lt;&gt;No",$B$7:B288,"&lt;&gt;"))</f>
        <v/>
      </c>
    </row>
    <row r="289">
      <c r="A289" s="16" t="n"/>
      <c r="B289" s="17" t="n"/>
      <c r="C289" s="18" t="n"/>
      <c r="D289" s="18" t="n"/>
      <c r="E289" s="16" t="n"/>
      <c r="F289" s="16" t="n"/>
      <c r="G289" s="16" t="n"/>
      <c r="H289" s="16" t="n"/>
      <c r="I289" s="16" t="n"/>
      <c r="J289" s="16" t="n"/>
      <c r="K289" s="16" t="n"/>
      <c r="L289" s="16" t="n"/>
      <c r="M289" s="19" t="n"/>
      <c r="N289" s="19" t="n"/>
      <c r="O289" s="19" t="n"/>
      <c r="P289" s="19" t="n"/>
      <c r="Q289" s="19" t="n"/>
      <c r="R289" s="20" t="n"/>
      <c r="S289" s="19" t="n"/>
      <c r="T289" s="20" t="n"/>
      <c r="U289" s="20" t="n"/>
      <c r="V289" s="20" t="n"/>
      <c r="W289" s="20" t="n"/>
      <c r="X289" s="21">
        <f>IF(T289="","",T289-IF(U289="",0,U289)-IF(V289="",0,V289)-IF(W289="",0,W289))</f>
        <v/>
      </c>
      <c r="Y289" s="22">
        <f>IF(OR(R289="",R289=0,X289=""),"",X289/R289)</f>
        <v/>
      </c>
      <c r="Z289" s="16" t="n"/>
      <c r="AA289" s="16" t="n"/>
      <c r="AB289" s="16" t="n"/>
      <c r="AC289" s="16" t="n"/>
      <c r="AD289" s="16" t="n"/>
      <c r="AE289" s="16" t="n"/>
      <c r="AF289" s="16" t="n"/>
      <c r="AG289" s="16" t="n"/>
      <c r="AH289" s="23" t="n"/>
      <c r="AI289" s="21">
        <f>IF(X289="","",IF(G289="MXN",X289,IF(AH289="","",X289*AH289)))</f>
        <v/>
      </c>
      <c r="AJ289" s="16" t="n"/>
      <c r="AK289" s="24">
        <f>IF(B289="","",CHOOSE(WEEKDAY(B289,2),"Lunes","Martes","Miércoles","Jueves","Viernes","Sábado","Domingo"))</f>
        <v/>
      </c>
      <c r="AL289" s="24">
        <f>IF(C289="","",IF(HOUR(C289)&lt;6,"00-06",IF(HOUR(C289)&lt;10,"06-10",IF(HOUR(C289)&lt;14,"10-14",IF(HOUR(C289)&lt;18,"14-18",IF(HOUR(C289)&lt;22,"18-22","22-24"))))))</f>
        <v/>
      </c>
      <c r="AM289" s="21">
        <f>IF(B289="","",SUMIFS($X$7:X289,$AJ$7:AJ289,"&lt;&gt;No",$B$7:B289,"&lt;&gt;"))</f>
        <v/>
      </c>
      <c r="AN289" s="22">
        <f>IF(B289="","",SUMIFS($Y$7:Y289,$AJ$7:AJ289,"&lt;&gt;No",$B$7:B289,"&lt;&gt;"))</f>
        <v/>
      </c>
    </row>
    <row r="290">
      <c r="A290" s="16" t="n"/>
      <c r="B290" s="17" t="n"/>
      <c r="C290" s="18" t="n"/>
      <c r="D290" s="18" t="n"/>
      <c r="E290" s="16" t="n"/>
      <c r="F290" s="16" t="n"/>
      <c r="G290" s="16" t="n"/>
      <c r="H290" s="16" t="n"/>
      <c r="I290" s="16" t="n"/>
      <c r="J290" s="16" t="n"/>
      <c r="K290" s="16" t="n"/>
      <c r="L290" s="16" t="n"/>
      <c r="M290" s="19" t="n"/>
      <c r="N290" s="19" t="n"/>
      <c r="O290" s="19" t="n"/>
      <c r="P290" s="19" t="n"/>
      <c r="Q290" s="19" t="n"/>
      <c r="R290" s="20" t="n"/>
      <c r="S290" s="19" t="n"/>
      <c r="T290" s="20" t="n"/>
      <c r="U290" s="20" t="n"/>
      <c r="V290" s="20" t="n"/>
      <c r="W290" s="20" t="n"/>
      <c r="X290" s="21">
        <f>IF(T290="","",T290-IF(U290="",0,U290)-IF(V290="",0,V290)-IF(W290="",0,W290))</f>
        <v/>
      </c>
      <c r="Y290" s="22">
        <f>IF(OR(R290="",R290=0,X290=""),"",X290/R290)</f>
        <v/>
      </c>
      <c r="Z290" s="16" t="n"/>
      <c r="AA290" s="16" t="n"/>
      <c r="AB290" s="16" t="n"/>
      <c r="AC290" s="16" t="n"/>
      <c r="AD290" s="16" t="n"/>
      <c r="AE290" s="16" t="n"/>
      <c r="AF290" s="16" t="n"/>
      <c r="AG290" s="16" t="n"/>
      <c r="AH290" s="23" t="n"/>
      <c r="AI290" s="21">
        <f>IF(X290="","",IF(G290="MXN",X290,IF(AH290="","",X290*AH290)))</f>
        <v/>
      </c>
      <c r="AJ290" s="16" t="n"/>
      <c r="AK290" s="24">
        <f>IF(B290="","",CHOOSE(WEEKDAY(B290,2),"Lunes","Martes","Miércoles","Jueves","Viernes","Sábado","Domingo"))</f>
        <v/>
      </c>
      <c r="AL290" s="24">
        <f>IF(C290="","",IF(HOUR(C290)&lt;6,"00-06",IF(HOUR(C290)&lt;10,"06-10",IF(HOUR(C290)&lt;14,"10-14",IF(HOUR(C290)&lt;18,"14-18",IF(HOUR(C290)&lt;22,"18-22","22-24"))))))</f>
        <v/>
      </c>
      <c r="AM290" s="21">
        <f>IF(B290="","",SUMIFS($X$7:X290,$AJ$7:AJ290,"&lt;&gt;No",$B$7:B290,"&lt;&gt;"))</f>
        <v/>
      </c>
      <c r="AN290" s="22">
        <f>IF(B290="","",SUMIFS($Y$7:Y290,$AJ$7:AJ290,"&lt;&gt;No",$B$7:B290,"&lt;&gt;"))</f>
        <v/>
      </c>
    </row>
    <row r="291">
      <c r="A291" s="16" t="n"/>
      <c r="B291" s="17" t="n"/>
      <c r="C291" s="18" t="n"/>
      <c r="D291" s="18" t="n"/>
      <c r="E291" s="16" t="n"/>
      <c r="F291" s="16" t="n"/>
      <c r="G291" s="16" t="n"/>
      <c r="H291" s="16" t="n"/>
      <c r="I291" s="16" t="n"/>
      <c r="J291" s="16" t="n"/>
      <c r="K291" s="16" t="n"/>
      <c r="L291" s="16" t="n"/>
      <c r="M291" s="19" t="n"/>
      <c r="N291" s="19" t="n"/>
      <c r="O291" s="19" t="n"/>
      <c r="P291" s="19" t="n"/>
      <c r="Q291" s="19" t="n"/>
      <c r="R291" s="20" t="n"/>
      <c r="S291" s="19" t="n"/>
      <c r="T291" s="20" t="n"/>
      <c r="U291" s="20" t="n"/>
      <c r="V291" s="20" t="n"/>
      <c r="W291" s="20" t="n"/>
      <c r="X291" s="21">
        <f>IF(T291="","",T291-IF(U291="",0,U291)-IF(V291="",0,V291)-IF(W291="",0,W291))</f>
        <v/>
      </c>
      <c r="Y291" s="22">
        <f>IF(OR(R291="",R291=0,X291=""),"",X291/R291)</f>
        <v/>
      </c>
      <c r="Z291" s="16" t="n"/>
      <c r="AA291" s="16" t="n"/>
      <c r="AB291" s="16" t="n"/>
      <c r="AC291" s="16" t="n"/>
      <c r="AD291" s="16" t="n"/>
      <c r="AE291" s="16" t="n"/>
      <c r="AF291" s="16" t="n"/>
      <c r="AG291" s="16" t="n"/>
      <c r="AH291" s="23" t="n"/>
      <c r="AI291" s="21">
        <f>IF(X291="","",IF(G291="MXN",X291,IF(AH291="","",X291*AH291)))</f>
        <v/>
      </c>
      <c r="AJ291" s="16" t="n"/>
      <c r="AK291" s="24">
        <f>IF(B291="","",CHOOSE(WEEKDAY(B291,2),"Lunes","Martes","Miércoles","Jueves","Viernes","Sábado","Domingo"))</f>
        <v/>
      </c>
      <c r="AL291" s="24">
        <f>IF(C291="","",IF(HOUR(C291)&lt;6,"00-06",IF(HOUR(C291)&lt;10,"06-10",IF(HOUR(C291)&lt;14,"10-14",IF(HOUR(C291)&lt;18,"14-18",IF(HOUR(C291)&lt;22,"18-22","22-24"))))))</f>
        <v/>
      </c>
      <c r="AM291" s="21">
        <f>IF(B291="","",SUMIFS($X$7:X291,$AJ$7:AJ291,"&lt;&gt;No",$B$7:B291,"&lt;&gt;"))</f>
        <v/>
      </c>
      <c r="AN291" s="22">
        <f>IF(B291="","",SUMIFS($Y$7:Y291,$AJ$7:AJ291,"&lt;&gt;No",$B$7:B291,"&lt;&gt;"))</f>
        <v/>
      </c>
    </row>
    <row r="292">
      <c r="A292" s="16" t="n"/>
      <c r="B292" s="17" t="n"/>
      <c r="C292" s="18" t="n"/>
      <c r="D292" s="18" t="n"/>
      <c r="E292" s="16" t="n"/>
      <c r="F292" s="16" t="n"/>
      <c r="G292" s="16" t="n"/>
      <c r="H292" s="16" t="n"/>
      <c r="I292" s="16" t="n"/>
      <c r="J292" s="16" t="n"/>
      <c r="K292" s="16" t="n"/>
      <c r="L292" s="16" t="n"/>
      <c r="M292" s="19" t="n"/>
      <c r="N292" s="19" t="n"/>
      <c r="O292" s="19" t="n"/>
      <c r="P292" s="19" t="n"/>
      <c r="Q292" s="19" t="n"/>
      <c r="R292" s="20" t="n"/>
      <c r="S292" s="19" t="n"/>
      <c r="T292" s="20" t="n"/>
      <c r="U292" s="20" t="n"/>
      <c r="V292" s="20" t="n"/>
      <c r="W292" s="20" t="n"/>
      <c r="X292" s="21">
        <f>IF(T292="","",T292-IF(U292="",0,U292)-IF(V292="",0,V292)-IF(W292="",0,W292))</f>
        <v/>
      </c>
      <c r="Y292" s="22">
        <f>IF(OR(R292="",R292=0,X292=""),"",X292/R292)</f>
        <v/>
      </c>
      <c r="Z292" s="16" t="n"/>
      <c r="AA292" s="16" t="n"/>
      <c r="AB292" s="16" t="n"/>
      <c r="AC292" s="16" t="n"/>
      <c r="AD292" s="16" t="n"/>
      <c r="AE292" s="16" t="n"/>
      <c r="AF292" s="16" t="n"/>
      <c r="AG292" s="16" t="n"/>
      <c r="AH292" s="23" t="n"/>
      <c r="AI292" s="21">
        <f>IF(X292="","",IF(G292="MXN",X292,IF(AH292="","",X292*AH292)))</f>
        <v/>
      </c>
      <c r="AJ292" s="16" t="n"/>
      <c r="AK292" s="24">
        <f>IF(B292="","",CHOOSE(WEEKDAY(B292,2),"Lunes","Martes","Miércoles","Jueves","Viernes","Sábado","Domingo"))</f>
        <v/>
      </c>
      <c r="AL292" s="24">
        <f>IF(C292="","",IF(HOUR(C292)&lt;6,"00-06",IF(HOUR(C292)&lt;10,"06-10",IF(HOUR(C292)&lt;14,"10-14",IF(HOUR(C292)&lt;18,"14-18",IF(HOUR(C292)&lt;22,"18-22","22-24"))))))</f>
        <v/>
      </c>
      <c r="AM292" s="21">
        <f>IF(B292="","",SUMIFS($X$7:X292,$AJ$7:AJ292,"&lt;&gt;No",$B$7:B292,"&lt;&gt;"))</f>
        <v/>
      </c>
      <c r="AN292" s="22">
        <f>IF(B292="","",SUMIFS($Y$7:Y292,$AJ$7:AJ292,"&lt;&gt;No",$B$7:B292,"&lt;&gt;"))</f>
        <v/>
      </c>
    </row>
    <row r="293">
      <c r="A293" s="16" t="n"/>
      <c r="B293" s="17" t="n"/>
      <c r="C293" s="18" t="n"/>
      <c r="D293" s="18" t="n"/>
      <c r="E293" s="16" t="n"/>
      <c r="F293" s="16" t="n"/>
      <c r="G293" s="16" t="n"/>
      <c r="H293" s="16" t="n"/>
      <c r="I293" s="16" t="n"/>
      <c r="J293" s="16" t="n"/>
      <c r="K293" s="16" t="n"/>
      <c r="L293" s="16" t="n"/>
      <c r="M293" s="19" t="n"/>
      <c r="N293" s="19" t="n"/>
      <c r="O293" s="19" t="n"/>
      <c r="P293" s="19" t="n"/>
      <c r="Q293" s="19" t="n"/>
      <c r="R293" s="20" t="n"/>
      <c r="S293" s="19" t="n"/>
      <c r="T293" s="20" t="n"/>
      <c r="U293" s="20" t="n"/>
      <c r="V293" s="20" t="n"/>
      <c r="W293" s="20" t="n"/>
      <c r="X293" s="21">
        <f>IF(T293="","",T293-IF(U293="",0,U293)-IF(V293="",0,V293)-IF(W293="",0,W293))</f>
        <v/>
      </c>
      <c r="Y293" s="22">
        <f>IF(OR(R293="",R293=0,X293=""),"",X293/R293)</f>
        <v/>
      </c>
      <c r="Z293" s="16" t="n"/>
      <c r="AA293" s="16" t="n"/>
      <c r="AB293" s="16" t="n"/>
      <c r="AC293" s="16" t="n"/>
      <c r="AD293" s="16" t="n"/>
      <c r="AE293" s="16" t="n"/>
      <c r="AF293" s="16" t="n"/>
      <c r="AG293" s="16" t="n"/>
      <c r="AH293" s="23" t="n"/>
      <c r="AI293" s="21">
        <f>IF(X293="","",IF(G293="MXN",X293,IF(AH293="","",X293*AH293)))</f>
        <v/>
      </c>
      <c r="AJ293" s="16" t="n"/>
      <c r="AK293" s="24">
        <f>IF(B293="","",CHOOSE(WEEKDAY(B293,2),"Lunes","Martes","Miércoles","Jueves","Viernes","Sábado","Domingo"))</f>
        <v/>
      </c>
      <c r="AL293" s="24">
        <f>IF(C293="","",IF(HOUR(C293)&lt;6,"00-06",IF(HOUR(C293)&lt;10,"06-10",IF(HOUR(C293)&lt;14,"10-14",IF(HOUR(C293)&lt;18,"14-18",IF(HOUR(C293)&lt;22,"18-22","22-24"))))))</f>
        <v/>
      </c>
      <c r="AM293" s="21">
        <f>IF(B293="","",SUMIFS($X$7:X293,$AJ$7:AJ293,"&lt;&gt;No",$B$7:B293,"&lt;&gt;"))</f>
        <v/>
      </c>
      <c r="AN293" s="22">
        <f>IF(B293="","",SUMIFS($Y$7:Y293,$AJ$7:AJ293,"&lt;&gt;No",$B$7:B293,"&lt;&gt;"))</f>
        <v/>
      </c>
    </row>
    <row r="294">
      <c r="A294" s="16" t="n"/>
      <c r="B294" s="17" t="n"/>
      <c r="C294" s="18" t="n"/>
      <c r="D294" s="18" t="n"/>
      <c r="E294" s="16" t="n"/>
      <c r="F294" s="16" t="n"/>
      <c r="G294" s="16" t="n"/>
      <c r="H294" s="16" t="n"/>
      <c r="I294" s="16" t="n"/>
      <c r="J294" s="16" t="n"/>
      <c r="K294" s="16" t="n"/>
      <c r="L294" s="16" t="n"/>
      <c r="M294" s="19" t="n"/>
      <c r="N294" s="19" t="n"/>
      <c r="O294" s="19" t="n"/>
      <c r="P294" s="19" t="n"/>
      <c r="Q294" s="19" t="n"/>
      <c r="R294" s="20" t="n"/>
      <c r="S294" s="19" t="n"/>
      <c r="T294" s="20" t="n"/>
      <c r="U294" s="20" t="n"/>
      <c r="V294" s="20" t="n"/>
      <c r="W294" s="20" t="n"/>
      <c r="X294" s="21">
        <f>IF(T294="","",T294-IF(U294="",0,U294)-IF(V294="",0,V294)-IF(W294="",0,W294))</f>
        <v/>
      </c>
      <c r="Y294" s="22">
        <f>IF(OR(R294="",R294=0,X294=""),"",X294/R294)</f>
        <v/>
      </c>
      <c r="Z294" s="16" t="n"/>
      <c r="AA294" s="16" t="n"/>
      <c r="AB294" s="16" t="n"/>
      <c r="AC294" s="16" t="n"/>
      <c r="AD294" s="16" t="n"/>
      <c r="AE294" s="16" t="n"/>
      <c r="AF294" s="16" t="n"/>
      <c r="AG294" s="16" t="n"/>
      <c r="AH294" s="23" t="n"/>
      <c r="AI294" s="21">
        <f>IF(X294="","",IF(G294="MXN",X294,IF(AH294="","",X294*AH294)))</f>
        <v/>
      </c>
      <c r="AJ294" s="16" t="n"/>
      <c r="AK294" s="24">
        <f>IF(B294="","",CHOOSE(WEEKDAY(B294,2),"Lunes","Martes","Miércoles","Jueves","Viernes","Sábado","Domingo"))</f>
        <v/>
      </c>
      <c r="AL294" s="24">
        <f>IF(C294="","",IF(HOUR(C294)&lt;6,"00-06",IF(HOUR(C294)&lt;10,"06-10",IF(HOUR(C294)&lt;14,"10-14",IF(HOUR(C294)&lt;18,"14-18",IF(HOUR(C294)&lt;22,"18-22","22-24"))))))</f>
        <v/>
      </c>
      <c r="AM294" s="21">
        <f>IF(B294="","",SUMIFS($X$7:X294,$AJ$7:AJ294,"&lt;&gt;No",$B$7:B294,"&lt;&gt;"))</f>
        <v/>
      </c>
      <c r="AN294" s="22">
        <f>IF(B294="","",SUMIFS($Y$7:Y294,$AJ$7:AJ294,"&lt;&gt;No",$B$7:B294,"&lt;&gt;"))</f>
        <v/>
      </c>
    </row>
    <row r="295">
      <c r="A295" s="16" t="n"/>
      <c r="B295" s="17" t="n"/>
      <c r="C295" s="18" t="n"/>
      <c r="D295" s="18" t="n"/>
      <c r="E295" s="16" t="n"/>
      <c r="F295" s="16" t="n"/>
      <c r="G295" s="16" t="n"/>
      <c r="H295" s="16" t="n"/>
      <c r="I295" s="16" t="n"/>
      <c r="J295" s="16" t="n"/>
      <c r="K295" s="16" t="n"/>
      <c r="L295" s="16" t="n"/>
      <c r="M295" s="19" t="n"/>
      <c r="N295" s="19" t="n"/>
      <c r="O295" s="19" t="n"/>
      <c r="P295" s="19" t="n"/>
      <c r="Q295" s="19" t="n"/>
      <c r="R295" s="20" t="n"/>
      <c r="S295" s="19" t="n"/>
      <c r="T295" s="20" t="n"/>
      <c r="U295" s="20" t="n"/>
      <c r="V295" s="20" t="n"/>
      <c r="W295" s="20" t="n"/>
      <c r="X295" s="21">
        <f>IF(T295="","",T295-IF(U295="",0,U295)-IF(V295="",0,V295)-IF(W295="",0,W295))</f>
        <v/>
      </c>
      <c r="Y295" s="22">
        <f>IF(OR(R295="",R295=0,X295=""),"",X295/R295)</f>
        <v/>
      </c>
      <c r="Z295" s="16" t="n"/>
      <c r="AA295" s="16" t="n"/>
      <c r="AB295" s="16" t="n"/>
      <c r="AC295" s="16" t="n"/>
      <c r="AD295" s="16" t="n"/>
      <c r="AE295" s="16" t="n"/>
      <c r="AF295" s="16" t="n"/>
      <c r="AG295" s="16" t="n"/>
      <c r="AH295" s="23" t="n"/>
      <c r="AI295" s="21">
        <f>IF(X295="","",IF(G295="MXN",X295,IF(AH295="","",X295*AH295)))</f>
        <v/>
      </c>
      <c r="AJ295" s="16" t="n"/>
      <c r="AK295" s="24">
        <f>IF(B295="","",CHOOSE(WEEKDAY(B295,2),"Lunes","Martes","Miércoles","Jueves","Viernes","Sábado","Domingo"))</f>
        <v/>
      </c>
      <c r="AL295" s="24">
        <f>IF(C295="","",IF(HOUR(C295)&lt;6,"00-06",IF(HOUR(C295)&lt;10,"06-10",IF(HOUR(C295)&lt;14,"10-14",IF(HOUR(C295)&lt;18,"14-18",IF(HOUR(C295)&lt;22,"18-22","22-24"))))))</f>
        <v/>
      </c>
      <c r="AM295" s="21">
        <f>IF(B295="","",SUMIFS($X$7:X295,$AJ$7:AJ295,"&lt;&gt;No",$B$7:B295,"&lt;&gt;"))</f>
        <v/>
      </c>
      <c r="AN295" s="22">
        <f>IF(B295="","",SUMIFS($Y$7:Y295,$AJ$7:AJ295,"&lt;&gt;No",$B$7:B295,"&lt;&gt;"))</f>
        <v/>
      </c>
    </row>
    <row r="296">
      <c r="A296" s="16" t="n"/>
      <c r="B296" s="17" t="n"/>
      <c r="C296" s="18" t="n"/>
      <c r="D296" s="18" t="n"/>
      <c r="E296" s="16" t="n"/>
      <c r="F296" s="16" t="n"/>
      <c r="G296" s="16" t="n"/>
      <c r="H296" s="16" t="n"/>
      <c r="I296" s="16" t="n"/>
      <c r="J296" s="16" t="n"/>
      <c r="K296" s="16" t="n"/>
      <c r="L296" s="16" t="n"/>
      <c r="M296" s="19" t="n"/>
      <c r="N296" s="19" t="n"/>
      <c r="O296" s="19" t="n"/>
      <c r="P296" s="19" t="n"/>
      <c r="Q296" s="19" t="n"/>
      <c r="R296" s="20" t="n"/>
      <c r="S296" s="19" t="n"/>
      <c r="T296" s="20" t="n"/>
      <c r="U296" s="20" t="n"/>
      <c r="V296" s="20" t="n"/>
      <c r="W296" s="20" t="n"/>
      <c r="X296" s="21">
        <f>IF(T296="","",T296-IF(U296="",0,U296)-IF(V296="",0,V296)-IF(W296="",0,W296))</f>
        <v/>
      </c>
      <c r="Y296" s="22">
        <f>IF(OR(R296="",R296=0,X296=""),"",X296/R296)</f>
        <v/>
      </c>
      <c r="Z296" s="16" t="n"/>
      <c r="AA296" s="16" t="n"/>
      <c r="AB296" s="16" t="n"/>
      <c r="AC296" s="16" t="n"/>
      <c r="AD296" s="16" t="n"/>
      <c r="AE296" s="16" t="n"/>
      <c r="AF296" s="16" t="n"/>
      <c r="AG296" s="16" t="n"/>
      <c r="AH296" s="23" t="n"/>
      <c r="AI296" s="21">
        <f>IF(X296="","",IF(G296="MXN",X296,IF(AH296="","",X296*AH296)))</f>
        <v/>
      </c>
      <c r="AJ296" s="16" t="n"/>
      <c r="AK296" s="24">
        <f>IF(B296="","",CHOOSE(WEEKDAY(B296,2),"Lunes","Martes","Miércoles","Jueves","Viernes","Sábado","Domingo"))</f>
        <v/>
      </c>
      <c r="AL296" s="24">
        <f>IF(C296="","",IF(HOUR(C296)&lt;6,"00-06",IF(HOUR(C296)&lt;10,"06-10",IF(HOUR(C296)&lt;14,"10-14",IF(HOUR(C296)&lt;18,"14-18",IF(HOUR(C296)&lt;22,"18-22","22-24"))))))</f>
        <v/>
      </c>
      <c r="AM296" s="21">
        <f>IF(B296="","",SUMIFS($X$7:X296,$AJ$7:AJ296,"&lt;&gt;No",$B$7:B296,"&lt;&gt;"))</f>
        <v/>
      </c>
      <c r="AN296" s="22">
        <f>IF(B296="","",SUMIFS($Y$7:Y296,$AJ$7:AJ296,"&lt;&gt;No",$B$7:B296,"&lt;&gt;"))</f>
        <v/>
      </c>
    </row>
    <row r="297">
      <c r="A297" s="16" t="n"/>
      <c r="B297" s="17" t="n"/>
      <c r="C297" s="18" t="n"/>
      <c r="D297" s="18" t="n"/>
      <c r="E297" s="16" t="n"/>
      <c r="F297" s="16" t="n"/>
      <c r="G297" s="16" t="n"/>
      <c r="H297" s="16" t="n"/>
      <c r="I297" s="16" t="n"/>
      <c r="J297" s="16" t="n"/>
      <c r="K297" s="16" t="n"/>
      <c r="L297" s="16" t="n"/>
      <c r="M297" s="19" t="n"/>
      <c r="N297" s="19" t="n"/>
      <c r="O297" s="19" t="n"/>
      <c r="P297" s="19" t="n"/>
      <c r="Q297" s="19" t="n"/>
      <c r="R297" s="20" t="n"/>
      <c r="S297" s="19" t="n"/>
      <c r="T297" s="20" t="n"/>
      <c r="U297" s="20" t="n"/>
      <c r="V297" s="20" t="n"/>
      <c r="W297" s="20" t="n"/>
      <c r="X297" s="21">
        <f>IF(T297="","",T297-IF(U297="",0,U297)-IF(V297="",0,V297)-IF(W297="",0,W297))</f>
        <v/>
      </c>
      <c r="Y297" s="22">
        <f>IF(OR(R297="",R297=0,X297=""),"",X297/R297)</f>
        <v/>
      </c>
      <c r="Z297" s="16" t="n"/>
      <c r="AA297" s="16" t="n"/>
      <c r="AB297" s="16" t="n"/>
      <c r="AC297" s="16" t="n"/>
      <c r="AD297" s="16" t="n"/>
      <c r="AE297" s="16" t="n"/>
      <c r="AF297" s="16" t="n"/>
      <c r="AG297" s="16" t="n"/>
      <c r="AH297" s="23" t="n"/>
      <c r="AI297" s="21">
        <f>IF(X297="","",IF(G297="MXN",X297,IF(AH297="","",X297*AH297)))</f>
        <v/>
      </c>
      <c r="AJ297" s="16" t="n"/>
      <c r="AK297" s="24">
        <f>IF(B297="","",CHOOSE(WEEKDAY(B297,2),"Lunes","Martes","Miércoles","Jueves","Viernes","Sábado","Domingo"))</f>
        <v/>
      </c>
      <c r="AL297" s="24">
        <f>IF(C297="","",IF(HOUR(C297)&lt;6,"00-06",IF(HOUR(C297)&lt;10,"06-10",IF(HOUR(C297)&lt;14,"10-14",IF(HOUR(C297)&lt;18,"14-18",IF(HOUR(C297)&lt;22,"18-22","22-24"))))))</f>
        <v/>
      </c>
      <c r="AM297" s="21">
        <f>IF(B297="","",SUMIFS($X$7:X297,$AJ$7:AJ297,"&lt;&gt;No",$B$7:B297,"&lt;&gt;"))</f>
        <v/>
      </c>
      <c r="AN297" s="22">
        <f>IF(B297="","",SUMIFS($Y$7:Y297,$AJ$7:AJ297,"&lt;&gt;No",$B$7:B297,"&lt;&gt;"))</f>
        <v/>
      </c>
    </row>
    <row r="298">
      <c r="A298" s="16" t="n"/>
      <c r="B298" s="17" t="n"/>
      <c r="C298" s="18" t="n"/>
      <c r="D298" s="18" t="n"/>
      <c r="E298" s="16" t="n"/>
      <c r="F298" s="16" t="n"/>
      <c r="G298" s="16" t="n"/>
      <c r="H298" s="16" t="n"/>
      <c r="I298" s="16" t="n"/>
      <c r="J298" s="16" t="n"/>
      <c r="K298" s="16" t="n"/>
      <c r="L298" s="16" t="n"/>
      <c r="M298" s="19" t="n"/>
      <c r="N298" s="19" t="n"/>
      <c r="O298" s="19" t="n"/>
      <c r="P298" s="19" t="n"/>
      <c r="Q298" s="19" t="n"/>
      <c r="R298" s="20" t="n"/>
      <c r="S298" s="19" t="n"/>
      <c r="T298" s="20" t="n"/>
      <c r="U298" s="20" t="n"/>
      <c r="V298" s="20" t="n"/>
      <c r="W298" s="20" t="n"/>
      <c r="X298" s="21">
        <f>IF(T298="","",T298-IF(U298="",0,U298)-IF(V298="",0,V298)-IF(W298="",0,W298))</f>
        <v/>
      </c>
      <c r="Y298" s="22">
        <f>IF(OR(R298="",R298=0,X298=""),"",X298/R298)</f>
        <v/>
      </c>
      <c r="Z298" s="16" t="n"/>
      <c r="AA298" s="16" t="n"/>
      <c r="AB298" s="16" t="n"/>
      <c r="AC298" s="16" t="n"/>
      <c r="AD298" s="16" t="n"/>
      <c r="AE298" s="16" t="n"/>
      <c r="AF298" s="16" t="n"/>
      <c r="AG298" s="16" t="n"/>
      <c r="AH298" s="23" t="n"/>
      <c r="AI298" s="21">
        <f>IF(X298="","",IF(G298="MXN",X298,IF(AH298="","",X298*AH298)))</f>
        <v/>
      </c>
      <c r="AJ298" s="16" t="n"/>
      <c r="AK298" s="24">
        <f>IF(B298="","",CHOOSE(WEEKDAY(B298,2),"Lunes","Martes","Miércoles","Jueves","Viernes","Sábado","Domingo"))</f>
        <v/>
      </c>
      <c r="AL298" s="24">
        <f>IF(C298="","",IF(HOUR(C298)&lt;6,"00-06",IF(HOUR(C298)&lt;10,"06-10",IF(HOUR(C298)&lt;14,"10-14",IF(HOUR(C298)&lt;18,"14-18",IF(HOUR(C298)&lt;22,"18-22","22-24"))))))</f>
        <v/>
      </c>
      <c r="AM298" s="21">
        <f>IF(B298="","",SUMIFS($X$7:X298,$AJ$7:AJ298,"&lt;&gt;No",$B$7:B298,"&lt;&gt;"))</f>
        <v/>
      </c>
      <c r="AN298" s="22">
        <f>IF(B298="","",SUMIFS($Y$7:Y298,$AJ$7:AJ298,"&lt;&gt;No",$B$7:B298,"&lt;&gt;"))</f>
        <v/>
      </c>
    </row>
    <row r="299">
      <c r="A299" s="16" t="n"/>
      <c r="B299" s="17" t="n"/>
      <c r="C299" s="18" t="n"/>
      <c r="D299" s="18" t="n"/>
      <c r="E299" s="16" t="n"/>
      <c r="F299" s="16" t="n"/>
      <c r="G299" s="16" t="n"/>
      <c r="H299" s="16" t="n"/>
      <c r="I299" s="16" t="n"/>
      <c r="J299" s="16" t="n"/>
      <c r="K299" s="16" t="n"/>
      <c r="L299" s="16" t="n"/>
      <c r="M299" s="19" t="n"/>
      <c r="N299" s="19" t="n"/>
      <c r="O299" s="19" t="n"/>
      <c r="P299" s="19" t="n"/>
      <c r="Q299" s="19" t="n"/>
      <c r="R299" s="20" t="n"/>
      <c r="S299" s="19" t="n"/>
      <c r="T299" s="20" t="n"/>
      <c r="U299" s="20" t="n"/>
      <c r="V299" s="20" t="n"/>
      <c r="W299" s="20" t="n"/>
      <c r="X299" s="21">
        <f>IF(T299="","",T299-IF(U299="",0,U299)-IF(V299="",0,V299)-IF(W299="",0,W299))</f>
        <v/>
      </c>
      <c r="Y299" s="22">
        <f>IF(OR(R299="",R299=0,X299=""),"",X299/R299)</f>
        <v/>
      </c>
      <c r="Z299" s="16" t="n"/>
      <c r="AA299" s="16" t="n"/>
      <c r="AB299" s="16" t="n"/>
      <c r="AC299" s="16" t="n"/>
      <c r="AD299" s="16" t="n"/>
      <c r="AE299" s="16" t="n"/>
      <c r="AF299" s="16" t="n"/>
      <c r="AG299" s="16" t="n"/>
      <c r="AH299" s="23" t="n"/>
      <c r="AI299" s="21">
        <f>IF(X299="","",IF(G299="MXN",X299,IF(AH299="","",X299*AH299)))</f>
        <v/>
      </c>
      <c r="AJ299" s="16" t="n"/>
      <c r="AK299" s="24">
        <f>IF(B299="","",CHOOSE(WEEKDAY(B299,2),"Lunes","Martes","Miércoles","Jueves","Viernes","Sábado","Domingo"))</f>
        <v/>
      </c>
      <c r="AL299" s="24">
        <f>IF(C299="","",IF(HOUR(C299)&lt;6,"00-06",IF(HOUR(C299)&lt;10,"06-10",IF(HOUR(C299)&lt;14,"10-14",IF(HOUR(C299)&lt;18,"14-18",IF(HOUR(C299)&lt;22,"18-22","22-24"))))))</f>
        <v/>
      </c>
      <c r="AM299" s="21">
        <f>IF(B299="","",SUMIFS($X$7:X299,$AJ$7:AJ299,"&lt;&gt;No",$B$7:B299,"&lt;&gt;"))</f>
        <v/>
      </c>
      <c r="AN299" s="22">
        <f>IF(B299="","",SUMIFS($Y$7:Y299,$AJ$7:AJ299,"&lt;&gt;No",$B$7:B299,"&lt;&gt;"))</f>
        <v/>
      </c>
    </row>
    <row r="300">
      <c r="A300" s="16" t="n"/>
      <c r="B300" s="17" t="n"/>
      <c r="C300" s="18" t="n"/>
      <c r="D300" s="18" t="n"/>
      <c r="E300" s="16" t="n"/>
      <c r="F300" s="16" t="n"/>
      <c r="G300" s="16" t="n"/>
      <c r="H300" s="16" t="n"/>
      <c r="I300" s="16" t="n"/>
      <c r="J300" s="16" t="n"/>
      <c r="K300" s="16" t="n"/>
      <c r="L300" s="16" t="n"/>
      <c r="M300" s="19" t="n"/>
      <c r="N300" s="19" t="n"/>
      <c r="O300" s="19" t="n"/>
      <c r="P300" s="19" t="n"/>
      <c r="Q300" s="19" t="n"/>
      <c r="R300" s="20" t="n"/>
      <c r="S300" s="19" t="n"/>
      <c r="T300" s="20" t="n"/>
      <c r="U300" s="20" t="n"/>
      <c r="V300" s="20" t="n"/>
      <c r="W300" s="20" t="n"/>
      <c r="X300" s="21">
        <f>IF(T300="","",T300-IF(U300="",0,U300)-IF(V300="",0,V300)-IF(W300="",0,W300))</f>
        <v/>
      </c>
      <c r="Y300" s="22">
        <f>IF(OR(R300="",R300=0,X300=""),"",X300/R300)</f>
        <v/>
      </c>
      <c r="Z300" s="16" t="n"/>
      <c r="AA300" s="16" t="n"/>
      <c r="AB300" s="16" t="n"/>
      <c r="AC300" s="16" t="n"/>
      <c r="AD300" s="16" t="n"/>
      <c r="AE300" s="16" t="n"/>
      <c r="AF300" s="16" t="n"/>
      <c r="AG300" s="16" t="n"/>
      <c r="AH300" s="23" t="n"/>
      <c r="AI300" s="21">
        <f>IF(X300="","",IF(G300="MXN",X300,IF(AH300="","",X300*AH300)))</f>
        <v/>
      </c>
      <c r="AJ300" s="16" t="n"/>
      <c r="AK300" s="24">
        <f>IF(B300="","",CHOOSE(WEEKDAY(B300,2),"Lunes","Martes","Miércoles","Jueves","Viernes","Sábado","Domingo"))</f>
        <v/>
      </c>
      <c r="AL300" s="24">
        <f>IF(C300="","",IF(HOUR(C300)&lt;6,"00-06",IF(HOUR(C300)&lt;10,"06-10",IF(HOUR(C300)&lt;14,"10-14",IF(HOUR(C300)&lt;18,"14-18",IF(HOUR(C300)&lt;22,"18-22","22-24"))))))</f>
        <v/>
      </c>
      <c r="AM300" s="21">
        <f>IF(B300="","",SUMIFS($X$7:X300,$AJ$7:AJ300,"&lt;&gt;No",$B$7:B300,"&lt;&gt;"))</f>
        <v/>
      </c>
      <c r="AN300" s="22">
        <f>IF(B300="","",SUMIFS($Y$7:Y300,$AJ$7:AJ300,"&lt;&gt;No",$B$7:B300,"&lt;&gt;"))</f>
        <v/>
      </c>
    </row>
    <row r="301">
      <c r="A301" s="16" t="n"/>
      <c r="B301" s="17" t="n"/>
      <c r="C301" s="18" t="n"/>
      <c r="D301" s="18" t="n"/>
      <c r="E301" s="16" t="n"/>
      <c r="F301" s="16" t="n"/>
      <c r="G301" s="16" t="n"/>
      <c r="H301" s="16" t="n"/>
      <c r="I301" s="16" t="n"/>
      <c r="J301" s="16" t="n"/>
      <c r="K301" s="16" t="n"/>
      <c r="L301" s="16" t="n"/>
      <c r="M301" s="19" t="n"/>
      <c r="N301" s="19" t="n"/>
      <c r="O301" s="19" t="n"/>
      <c r="P301" s="19" t="n"/>
      <c r="Q301" s="19" t="n"/>
      <c r="R301" s="20" t="n"/>
      <c r="S301" s="19" t="n"/>
      <c r="T301" s="20" t="n"/>
      <c r="U301" s="20" t="n"/>
      <c r="V301" s="20" t="n"/>
      <c r="W301" s="20" t="n"/>
      <c r="X301" s="21">
        <f>IF(T301="","",T301-IF(U301="",0,U301)-IF(V301="",0,V301)-IF(W301="",0,W301))</f>
        <v/>
      </c>
      <c r="Y301" s="22">
        <f>IF(OR(R301="",R301=0,X301=""),"",X301/R301)</f>
        <v/>
      </c>
      <c r="Z301" s="16" t="n"/>
      <c r="AA301" s="16" t="n"/>
      <c r="AB301" s="16" t="n"/>
      <c r="AC301" s="16" t="n"/>
      <c r="AD301" s="16" t="n"/>
      <c r="AE301" s="16" t="n"/>
      <c r="AF301" s="16" t="n"/>
      <c r="AG301" s="16" t="n"/>
      <c r="AH301" s="23" t="n"/>
      <c r="AI301" s="21">
        <f>IF(X301="","",IF(G301="MXN",X301,IF(AH301="","",X301*AH301)))</f>
        <v/>
      </c>
      <c r="AJ301" s="16" t="n"/>
      <c r="AK301" s="24">
        <f>IF(B301="","",CHOOSE(WEEKDAY(B301,2),"Lunes","Martes","Miércoles","Jueves","Viernes","Sábado","Domingo"))</f>
        <v/>
      </c>
      <c r="AL301" s="24">
        <f>IF(C301="","",IF(HOUR(C301)&lt;6,"00-06",IF(HOUR(C301)&lt;10,"06-10",IF(HOUR(C301)&lt;14,"10-14",IF(HOUR(C301)&lt;18,"14-18",IF(HOUR(C301)&lt;22,"18-22","22-24"))))))</f>
        <v/>
      </c>
      <c r="AM301" s="21">
        <f>IF(B301="","",SUMIFS($X$7:X301,$AJ$7:AJ301,"&lt;&gt;No",$B$7:B301,"&lt;&gt;"))</f>
        <v/>
      </c>
      <c r="AN301" s="22">
        <f>IF(B301="","",SUMIFS($Y$7:Y301,$AJ$7:AJ301,"&lt;&gt;No",$B$7:B301,"&lt;&gt;"))</f>
        <v/>
      </c>
    </row>
    <row r="302">
      <c r="A302" s="16" t="n"/>
      <c r="B302" s="17" t="n"/>
      <c r="C302" s="18" t="n"/>
      <c r="D302" s="18" t="n"/>
      <c r="E302" s="16" t="n"/>
      <c r="F302" s="16" t="n"/>
      <c r="G302" s="16" t="n"/>
      <c r="H302" s="16" t="n"/>
      <c r="I302" s="16" t="n"/>
      <c r="J302" s="16" t="n"/>
      <c r="K302" s="16" t="n"/>
      <c r="L302" s="16" t="n"/>
      <c r="M302" s="19" t="n"/>
      <c r="N302" s="19" t="n"/>
      <c r="O302" s="19" t="n"/>
      <c r="P302" s="19" t="n"/>
      <c r="Q302" s="19" t="n"/>
      <c r="R302" s="20" t="n"/>
      <c r="S302" s="19" t="n"/>
      <c r="T302" s="20" t="n"/>
      <c r="U302" s="20" t="n"/>
      <c r="V302" s="20" t="n"/>
      <c r="W302" s="20" t="n"/>
      <c r="X302" s="21">
        <f>IF(T302="","",T302-IF(U302="",0,U302)-IF(V302="",0,V302)-IF(W302="",0,W302))</f>
        <v/>
      </c>
      <c r="Y302" s="22">
        <f>IF(OR(R302="",R302=0,X302=""),"",X302/R302)</f>
        <v/>
      </c>
      <c r="Z302" s="16" t="n"/>
      <c r="AA302" s="16" t="n"/>
      <c r="AB302" s="16" t="n"/>
      <c r="AC302" s="16" t="n"/>
      <c r="AD302" s="16" t="n"/>
      <c r="AE302" s="16" t="n"/>
      <c r="AF302" s="16" t="n"/>
      <c r="AG302" s="16" t="n"/>
      <c r="AH302" s="23" t="n"/>
      <c r="AI302" s="21">
        <f>IF(X302="","",IF(G302="MXN",X302,IF(AH302="","",X302*AH302)))</f>
        <v/>
      </c>
      <c r="AJ302" s="16" t="n"/>
      <c r="AK302" s="24">
        <f>IF(B302="","",CHOOSE(WEEKDAY(B302,2),"Lunes","Martes","Miércoles","Jueves","Viernes","Sábado","Domingo"))</f>
        <v/>
      </c>
      <c r="AL302" s="24">
        <f>IF(C302="","",IF(HOUR(C302)&lt;6,"00-06",IF(HOUR(C302)&lt;10,"06-10",IF(HOUR(C302)&lt;14,"10-14",IF(HOUR(C302)&lt;18,"14-18",IF(HOUR(C302)&lt;22,"18-22","22-24"))))))</f>
        <v/>
      </c>
      <c r="AM302" s="21">
        <f>IF(B302="","",SUMIFS($X$7:X302,$AJ$7:AJ302,"&lt;&gt;No",$B$7:B302,"&lt;&gt;"))</f>
        <v/>
      </c>
      <c r="AN302" s="22">
        <f>IF(B302="","",SUMIFS($Y$7:Y302,$AJ$7:AJ302,"&lt;&gt;No",$B$7:B302,"&lt;&gt;"))</f>
        <v/>
      </c>
    </row>
    <row r="303">
      <c r="A303" s="16" t="n"/>
      <c r="B303" s="17" t="n"/>
      <c r="C303" s="18" t="n"/>
      <c r="D303" s="18" t="n"/>
      <c r="E303" s="16" t="n"/>
      <c r="F303" s="16" t="n"/>
      <c r="G303" s="16" t="n"/>
      <c r="H303" s="16" t="n"/>
      <c r="I303" s="16" t="n"/>
      <c r="J303" s="16" t="n"/>
      <c r="K303" s="16" t="n"/>
      <c r="L303" s="16" t="n"/>
      <c r="M303" s="19" t="n"/>
      <c r="N303" s="19" t="n"/>
      <c r="O303" s="19" t="n"/>
      <c r="P303" s="19" t="n"/>
      <c r="Q303" s="19" t="n"/>
      <c r="R303" s="20" t="n"/>
      <c r="S303" s="19" t="n"/>
      <c r="T303" s="20" t="n"/>
      <c r="U303" s="20" t="n"/>
      <c r="V303" s="20" t="n"/>
      <c r="W303" s="20" t="n"/>
      <c r="X303" s="21">
        <f>IF(T303="","",T303-IF(U303="",0,U303)-IF(V303="",0,V303)-IF(W303="",0,W303))</f>
        <v/>
      </c>
      <c r="Y303" s="22">
        <f>IF(OR(R303="",R303=0,X303=""),"",X303/R303)</f>
        <v/>
      </c>
      <c r="Z303" s="16" t="n"/>
      <c r="AA303" s="16" t="n"/>
      <c r="AB303" s="16" t="n"/>
      <c r="AC303" s="16" t="n"/>
      <c r="AD303" s="16" t="n"/>
      <c r="AE303" s="16" t="n"/>
      <c r="AF303" s="16" t="n"/>
      <c r="AG303" s="16" t="n"/>
      <c r="AH303" s="23" t="n"/>
      <c r="AI303" s="21">
        <f>IF(X303="","",IF(G303="MXN",X303,IF(AH303="","",X303*AH303)))</f>
        <v/>
      </c>
      <c r="AJ303" s="16" t="n"/>
      <c r="AK303" s="24">
        <f>IF(B303="","",CHOOSE(WEEKDAY(B303,2),"Lunes","Martes","Miércoles","Jueves","Viernes","Sábado","Domingo"))</f>
        <v/>
      </c>
      <c r="AL303" s="24">
        <f>IF(C303="","",IF(HOUR(C303)&lt;6,"00-06",IF(HOUR(C303)&lt;10,"06-10",IF(HOUR(C303)&lt;14,"10-14",IF(HOUR(C303)&lt;18,"14-18",IF(HOUR(C303)&lt;22,"18-22","22-24"))))))</f>
        <v/>
      </c>
      <c r="AM303" s="21">
        <f>IF(B303="","",SUMIFS($X$7:X303,$AJ$7:AJ303,"&lt;&gt;No",$B$7:B303,"&lt;&gt;"))</f>
        <v/>
      </c>
      <c r="AN303" s="22">
        <f>IF(B303="","",SUMIFS($Y$7:Y303,$AJ$7:AJ303,"&lt;&gt;No",$B$7:B303,"&lt;&gt;"))</f>
        <v/>
      </c>
    </row>
    <row r="304">
      <c r="A304" s="16" t="n"/>
      <c r="B304" s="17" t="n"/>
      <c r="C304" s="18" t="n"/>
      <c r="D304" s="18" t="n"/>
      <c r="E304" s="16" t="n"/>
      <c r="F304" s="16" t="n"/>
      <c r="G304" s="16" t="n"/>
      <c r="H304" s="16" t="n"/>
      <c r="I304" s="16" t="n"/>
      <c r="J304" s="16" t="n"/>
      <c r="K304" s="16" t="n"/>
      <c r="L304" s="16" t="n"/>
      <c r="M304" s="19" t="n"/>
      <c r="N304" s="19" t="n"/>
      <c r="O304" s="19" t="n"/>
      <c r="P304" s="19" t="n"/>
      <c r="Q304" s="19" t="n"/>
      <c r="R304" s="20" t="n"/>
      <c r="S304" s="19" t="n"/>
      <c r="T304" s="20" t="n"/>
      <c r="U304" s="20" t="n"/>
      <c r="V304" s="20" t="n"/>
      <c r="W304" s="20" t="n"/>
      <c r="X304" s="21">
        <f>IF(T304="","",T304-IF(U304="",0,U304)-IF(V304="",0,V304)-IF(W304="",0,W304))</f>
        <v/>
      </c>
      <c r="Y304" s="22">
        <f>IF(OR(R304="",R304=0,X304=""),"",X304/R304)</f>
        <v/>
      </c>
      <c r="Z304" s="16" t="n"/>
      <c r="AA304" s="16" t="n"/>
      <c r="AB304" s="16" t="n"/>
      <c r="AC304" s="16" t="n"/>
      <c r="AD304" s="16" t="n"/>
      <c r="AE304" s="16" t="n"/>
      <c r="AF304" s="16" t="n"/>
      <c r="AG304" s="16" t="n"/>
      <c r="AH304" s="23" t="n"/>
      <c r="AI304" s="21">
        <f>IF(X304="","",IF(G304="MXN",X304,IF(AH304="","",X304*AH304)))</f>
        <v/>
      </c>
      <c r="AJ304" s="16" t="n"/>
      <c r="AK304" s="24">
        <f>IF(B304="","",CHOOSE(WEEKDAY(B304,2),"Lunes","Martes","Miércoles","Jueves","Viernes","Sábado","Domingo"))</f>
        <v/>
      </c>
      <c r="AL304" s="24">
        <f>IF(C304="","",IF(HOUR(C304)&lt;6,"00-06",IF(HOUR(C304)&lt;10,"06-10",IF(HOUR(C304)&lt;14,"10-14",IF(HOUR(C304)&lt;18,"14-18",IF(HOUR(C304)&lt;22,"18-22","22-24"))))))</f>
        <v/>
      </c>
      <c r="AM304" s="21">
        <f>IF(B304="","",SUMIFS($X$7:X304,$AJ$7:AJ304,"&lt;&gt;No",$B$7:B304,"&lt;&gt;"))</f>
        <v/>
      </c>
      <c r="AN304" s="22">
        <f>IF(B304="","",SUMIFS($Y$7:Y304,$AJ$7:AJ304,"&lt;&gt;No",$B$7:B304,"&lt;&gt;"))</f>
        <v/>
      </c>
    </row>
    <row r="305">
      <c r="A305" s="16" t="n"/>
      <c r="B305" s="17" t="n"/>
      <c r="C305" s="18" t="n"/>
      <c r="D305" s="18" t="n"/>
      <c r="E305" s="16" t="n"/>
      <c r="F305" s="16" t="n"/>
      <c r="G305" s="16" t="n"/>
      <c r="H305" s="16" t="n"/>
      <c r="I305" s="16" t="n"/>
      <c r="J305" s="16" t="n"/>
      <c r="K305" s="16" t="n"/>
      <c r="L305" s="16" t="n"/>
      <c r="M305" s="19" t="n"/>
      <c r="N305" s="19" t="n"/>
      <c r="O305" s="19" t="n"/>
      <c r="P305" s="19" t="n"/>
      <c r="Q305" s="19" t="n"/>
      <c r="R305" s="20" t="n"/>
      <c r="S305" s="19" t="n"/>
      <c r="T305" s="20" t="n"/>
      <c r="U305" s="20" t="n"/>
      <c r="V305" s="20" t="n"/>
      <c r="W305" s="20" t="n"/>
      <c r="X305" s="21">
        <f>IF(T305="","",T305-IF(U305="",0,U305)-IF(V305="",0,V305)-IF(W305="",0,W305))</f>
        <v/>
      </c>
      <c r="Y305" s="22">
        <f>IF(OR(R305="",R305=0,X305=""),"",X305/R305)</f>
        <v/>
      </c>
      <c r="Z305" s="16" t="n"/>
      <c r="AA305" s="16" t="n"/>
      <c r="AB305" s="16" t="n"/>
      <c r="AC305" s="16" t="n"/>
      <c r="AD305" s="16" t="n"/>
      <c r="AE305" s="16" t="n"/>
      <c r="AF305" s="16" t="n"/>
      <c r="AG305" s="16" t="n"/>
      <c r="AH305" s="23" t="n"/>
      <c r="AI305" s="21">
        <f>IF(X305="","",IF(G305="MXN",X305,IF(AH305="","",X305*AH305)))</f>
        <v/>
      </c>
      <c r="AJ305" s="16" t="n"/>
      <c r="AK305" s="24">
        <f>IF(B305="","",CHOOSE(WEEKDAY(B305,2),"Lunes","Martes","Miércoles","Jueves","Viernes","Sábado","Domingo"))</f>
        <v/>
      </c>
      <c r="AL305" s="24">
        <f>IF(C305="","",IF(HOUR(C305)&lt;6,"00-06",IF(HOUR(C305)&lt;10,"06-10",IF(HOUR(C305)&lt;14,"10-14",IF(HOUR(C305)&lt;18,"14-18",IF(HOUR(C305)&lt;22,"18-22","22-24"))))))</f>
        <v/>
      </c>
      <c r="AM305" s="21">
        <f>IF(B305="","",SUMIFS($X$7:X305,$AJ$7:AJ305,"&lt;&gt;No",$B$7:B305,"&lt;&gt;"))</f>
        <v/>
      </c>
      <c r="AN305" s="22">
        <f>IF(B305="","",SUMIFS($Y$7:Y305,$AJ$7:AJ305,"&lt;&gt;No",$B$7:B305,"&lt;&gt;"))</f>
        <v/>
      </c>
    </row>
    <row r="306">
      <c r="A306" s="16" t="n"/>
      <c r="B306" s="17" t="n"/>
      <c r="C306" s="18" t="n"/>
      <c r="D306" s="18" t="n"/>
      <c r="E306" s="16" t="n"/>
      <c r="F306" s="16" t="n"/>
      <c r="G306" s="16" t="n"/>
      <c r="H306" s="16" t="n"/>
      <c r="I306" s="16" t="n"/>
      <c r="J306" s="16" t="n"/>
      <c r="K306" s="16" t="n"/>
      <c r="L306" s="16" t="n"/>
      <c r="M306" s="19" t="n"/>
      <c r="N306" s="19" t="n"/>
      <c r="O306" s="19" t="n"/>
      <c r="P306" s="19" t="n"/>
      <c r="Q306" s="19" t="n"/>
      <c r="R306" s="20" t="n"/>
      <c r="S306" s="19" t="n"/>
      <c r="T306" s="20" t="n"/>
      <c r="U306" s="20" t="n"/>
      <c r="V306" s="20" t="n"/>
      <c r="W306" s="20" t="n"/>
      <c r="X306" s="21">
        <f>IF(T306="","",T306-IF(U306="",0,U306)-IF(V306="",0,V306)-IF(W306="",0,W306))</f>
        <v/>
      </c>
      <c r="Y306" s="22">
        <f>IF(OR(R306="",R306=0,X306=""),"",X306/R306)</f>
        <v/>
      </c>
      <c r="Z306" s="16" t="n"/>
      <c r="AA306" s="16" t="n"/>
      <c r="AB306" s="16" t="n"/>
      <c r="AC306" s="16" t="n"/>
      <c r="AD306" s="16" t="n"/>
      <c r="AE306" s="16" t="n"/>
      <c r="AF306" s="16" t="n"/>
      <c r="AG306" s="16" t="n"/>
      <c r="AH306" s="23" t="n"/>
      <c r="AI306" s="21">
        <f>IF(X306="","",IF(G306="MXN",X306,IF(AH306="","",X306*AH306)))</f>
        <v/>
      </c>
      <c r="AJ306" s="16" t="n"/>
      <c r="AK306" s="24">
        <f>IF(B306="","",CHOOSE(WEEKDAY(B306,2),"Lunes","Martes","Miércoles","Jueves","Viernes","Sábado","Domingo"))</f>
        <v/>
      </c>
      <c r="AL306" s="24">
        <f>IF(C306="","",IF(HOUR(C306)&lt;6,"00-06",IF(HOUR(C306)&lt;10,"06-10",IF(HOUR(C306)&lt;14,"10-14",IF(HOUR(C306)&lt;18,"14-18",IF(HOUR(C306)&lt;22,"18-22","22-24"))))))</f>
        <v/>
      </c>
      <c r="AM306" s="21">
        <f>IF(B306="","",SUMIFS($X$7:X306,$AJ$7:AJ306,"&lt;&gt;No",$B$7:B306,"&lt;&gt;"))</f>
        <v/>
      </c>
      <c r="AN306" s="22">
        <f>IF(B306="","",SUMIFS($Y$7:Y306,$AJ$7:AJ306,"&lt;&gt;No",$B$7:B306,"&lt;&gt;"))</f>
        <v/>
      </c>
    </row>
    <row r="307">
      <c r="A307" s="16" t="n"/>
      <c r="B307" s="17" t="n"/>
      <c r="C307" s="18" t="n"/>
      <c r="D307" s="18" t="n"/>
      <c r="E307" s="16" t="n"/>
      <c r="F307" s="16" t="n"/>
      <c r="G307" s="16" t="n"/>
      <c r="H307" s="16" t="n"/>
      <c r="I307" s="16" t="n"/>
      <c r="J307" s="16" t="n"/>
      <c r="K307" s="16" t="n"/>
      <c r="L307" s="16" t="n"/>
      <c r="M307" s="19" t="n"/>
      <c r="N307" s="19" t="n"/>
      <c r="O307" s="19" t="n"/>
      <c r="P307" s="19" t="n"/>
      <c r="Q307" s="19" t="n"/>
      <c r="R307" s="20" t="n"/>
      <c r="S307" s="19" t="n"/>
      <c r="T307" s="20" t="n"/>
      <c r="U307" s="20" t="n"/>
      <c r="V307" s="20" t="n"/>
      <c r="W307" s="20" t="n"/>
      <c r="X307" s="21">
        <f>IF(T307="","",T307-IF(U307="",0,U307)-IF(V307="",0,V307)-IF(W307="",0,W307))</f>
        <v/>
      </c>
      <c r="Y307" s="22">
        <f>IF(OR(R307="",R307=0,X307=""),"",X307/R307)</f>
        <v/>
      </c>
      <c r="Z307" s="16" t="n"/>
      <c r="AA307" s="16" t="n"/>
      <c r="AB307" s="16" t="n"/>
      <c r="AC307" s="16" t="n"/>
      <c r="AD307" s="16" t="n"/>
      <c r="AE307" s="16" t="n"/>
      <c r="AF307" s="16" t="n"/>
      <c r="AG307" s="16" t="n"/>
      <c r="AH307" s="23" t="n"/>
      <c r="AI307" s="21">
        <f>IF(X307="","",IF(G307="MXN",X307,IF(AH307="","",X307*AH307)))</f>
        <v/>
      </c>
      <c r="AJ307" s="16" t="n"/>
      <c r="AK307" s="24">
        <f>IF(B307="","",CHOOSE(WEEKDAY(B307,2),"Lunes","Martes","Miércoles","Jueves","Viernes","Sábado","Domingo"))</f>
        <v/>
      </c>
      <c r="AL307" s="24">
        <f>IF(C307="","",IF(HOUR(C307)&lt;6,"00-06",IF(HOUR(C307)&lt;10,"06-10",IF(HOUR(C307)&lt;14,"10-14",IF(HOUR(C307)&lt;18,"14-18",IF(HOUR(C307)&lt;22,"18-22","22-24"))))))</f>
        <v/>
      </c>
      <c r="AM307" s="21">
        <f>IF(B307="","",SUMIFS($X$7:X307,$AJ$7:AJ307,"&lt;&gt;No",$B$7:B307,"&lt;&gt;"))</f>
        <v/>
      </c>
      <c r="AN307" s="22">
        <f>IF(B307="","",SUMIFS($Y$7:Y307,$AJ$7:AJ307,"&lt;&gt;No",$B$7:B307,"&lt;&gt;"))</f>
        <v/>
      </c>
    </row>
    <row r="308">
      <c r="A308" s="16" t="n"/>
      <c r="B308" s="17" t="n"/>
      <c r="C308" s="18" t="n"/>
      <c r="D308" s="18" t="n"/>
      <c r="E308" s="16" t="n"/>
      <c r="F308" s="16" t="n"/>
      <c r="G308" s="16" t="n"/>
      <c r="H308" s="16" t="n"/>
      <c r="I308" s="16" t="n"/>
      <c r="J308" s="16" t="n"/>
      <c r="K308" s="16" t="n"/>
      <c r="L308" s="16" t="n"/>
      <c r="M308" s="19" t="n"/>
      <c r="N308" s="19" t="n"/>
      <c r="O308" s="19" t="n"/>
      <c r="P308" s="19" t="n"/>
      <c r="Q308" s="19" t="n"/>
      <c r="R308" s="20" t="n"/>
      <c r="S308" s="19" t="n"/>
      <c r="T308" s="20" t="n"/>
      <c r="U308" s="20" t="n"/>
      <c r="V308" s="20" t="n"/>
      <c r="W308" s="20" t="n"/>
      <c r="X308" s="21">
        <f>IF(T308="","",T308-IF(U308="",0,U308)-IF(V308="",0,V308)-IF(W308="",0,W308))</f>
        <v/>
      </c>
      <c r="Y308" s="22">
        <f>IF(OR(R308="",R308=0,X308=""),"",X308/R308)</f>
        <v/>
      </c>
      <c r="Z308" s="16" t="n"/>
      <c r="AA308" s="16" t="n"/>
      <c r="AB308" s="16" t="n"/>
      <c r="AC308" s="16" t="n"/>
      <c r="AD308" s="16" t="n"/>
      <c r="AE308" s="16" t="n"/>
      <c r="AF308" s="16" t="n"/>
      <c r="AG308" s="16" t="n"/>
      <c r="AH308" s="23" t="n"/>
      <c r="AI308" s="21">
        <f>IF(X308="","",IF(G308="MXN",X308,IF(AH308="","",X308*AH308)))</f>
        <v/>
      </c>
      <c r="AJ308" s="16" t="n"/>
      <c r="AK308" s="24">
        <f>IF(B308="","",CHOOSE(WEEKDAY(B308,2),"Lunes","Martes","Miércoles","Jueves","Viernes","Sábado","Domingo"))</f>
        <v/>
      </c>
      <c r="AL308" s="24">
        <f>IF(C308="","",IF(HOUR(C308)&lt;6,"00-06",IF(HOUR(C308)&lt;10,"06-10",IF(HOUR(C308)&lt;14,"10-14",IF(HOUR(C308)&lt;18,"14-18",IF(HOUR(C308)&lt;22,"18-22","22-24"))))))</f>
        <v/>
      </c>
      <c r="AM308" s="21">
        <f>IF(B308="","",SUMIFS($X$7:X308,$AJ$7:AJ308,"&lt;&gt;No",$B$7:B308,"&lt;&gt;"))</f>
        <v/>
      </c>
      <c r="AN308" s="22">
        <f>IF(B308="","",SUMIFS($Y$7:Y308,$AJ$7:AJ308,"&lt;&gt;No",$B$7:B308,"&lt;&gt;"))</f>
        <v/>
      </c>
    </row>
    <row r="309">
      <c r="A309" s="16" t="n"/>
      <c r="B309" s="17" t="n"/>
      <c r="C309" s="18" t="n"/>
      <c r="D309" s="18" t="n"/>
      <c r="E309" s="16" t="n"/>
      <c r="F309" s="16" t="n"/>
      <c r="G309" s="16" t="n"/>
      <c r="H309" s="16" t="n"/>
      <c r="I309" s="16" t="n"/>
      <c r="J309" s="16" t="n"/>
      <c r="K309" s="16" t="n"/>
      <c r="L309" s="16" t="n"/>
      <c r="M309" s="19" t="n"/>
      <c r="N309" s="19" t="n"/>
      <c r="O309" s="19" t="n"/>
      <c r="P309" s="19" t="n"/>
      <c r="Q309" s="19" t="n"/>
      <c r="R309" s="20" t="n"/>
      <c r="S309" s="19" t="n"/>
      <c r="T309" s="20" t="n"/>
      <c r="U309" s="20" t="n"/>
      <c r="V309" s="20" t="n"/>
      <c r="W309" s="20" t="n"/>
      <c r="X309" s="21">
        <f>IF(T309="","",T309-IF(U309="",0,U309)-IF(V309="",0,V309)-IF(W309="",0,W309))</f>
        <v/>
      </c>
      <c r="Y309" s="22">
        <f>IF(OR(R309="",R309=0,X309=""),"",X309/R309)</f>
        <v/>
      </c>
      <c r="Z309" s="16" t="n"/>
      <c r="AA309" s="16" t="n"/>
      <c r="AB309" s="16" t="n"/>
      <c r="AC309" s="16" t="n"/>
      <c r="AD309" s="16" t="n"/>
      <c r="AE309" s="16" t="n"/>
      <c r="AF309" s="16" t="n"/>
      <c r="AG309" s="16" t="n"/>
      <c r="AH309" s="23" t="n"/>
      <c r="AI309" s="21">
        <f>IF(X309="","",IF(G309="MXN",X309,IF(AH309="","",X309*AH309)))</f>
        <v/>
      </c>
      <c r="AJ309" s="16" t="n"/>
      <c r="AK309" s="24">
        <f>IF(B309="","",CHOOSE(WEEKDAY(B309,2),"Lunes","Martes","Miércoles","Jueves","Viernes","Sábado","Domingo"))</f>
        <v/>
      </c>
      <c r="AL309" s="24">
        <f>IF(C309="","",IF(HOUR(C309)&lt;6,"00-06",IF(HOUR(C309)&lt;10,"06-10",IF(HOUR(C309)&lt;14,"10-14",IF(HOUR(C309)&lt;18,"14-18",IF(HOUR(C309)&lt;22,"18-22","22-24"))))))</f>
        <v/>
      </c>
      <c r="AM309" s="21">
        <f>IF(B309="","",SUMIFS($X$7:X309,$AJ$7:AJ309,"&lt;&gt;No",$B$7:B309,"&lt;&gt;"))</f>
        <v/>
      </c>
      <c r="AN309" s="22">
        <f>IF(B309="","",SUMIFS($Y$7:Y309,$AJ$7:AJ309,"&lt;&gt;No",$B$7:B309,"&lt;&gt;"))</f>
        <v/>
      </c>
    </row>
    <row r="310">
      <c r="A310" s="16" t="n"/>
      <c r="B310" s="17" t="n"/>
      <c r="C310" s="18" t="n"/>
      <c r="D310" s="18" t="n"/>
      <c r="E310" s="16" t="n"/>
      <c r="F310" s="16" t="n"/>
      <c r="G310" s="16" t="n"/>
      <c r="H310" s="16" t="n"/>
      <c r="I310" s="16" t="n"/>
      <c r="J310" s="16" t="n"/>
      <c r="K310" s="16" t="n"/>
      <c r="L310" s="16" t="n"/>
      <c r="M310" s="19" t="n"/>
      <c r="N310" s="19" t="n"/>
      <c r="O310" s="19" t="n"/>
      <c r="P310" s="19" t="n"/>
      <c r="Q310" s="19" t="n"/>
      <c r="R310" s="20" t="n"/>
      <c r="S310" s="19" t="n"/>
      <c r="T310" s="20" t="n"/>
      <c r="U310" s="20" t="n"/>
      <c r="V310" s="20" t="n"/>
      <c r="W310" s="20" t="n"/>
      <c r="X310" s="21">
        <f>IF(T310="","",T310-IF(U310="",0,U310)-IF(V310="",0,V310)-IF(W310="",0,W310))</f>
        <v/>
      </c>
      <c r="Y310" s="22">
        <f>IF(OR(R310="",R310=0,X310=""),"",X310/R310)</f>
        <v/>
      </c>
      <c r="Z310" s="16" t="n"/>
      <c r="AA310" s="16" t="n"/>
      <c r="AB310" s="16" t="n"/>
      <c r="AC310" s="16" t="n"/>
      <c r="AD310" s="16" t="n"/>
      <c r="AE310" s="16" t="n"/>
      <c r="AF310" s="16" t="n"/>
      <c r="AG310" s="16" t="n"/>
      <c r="AH310" s="23" t="n"/>
      <c r="AI310" s="21">
        <f>IF(X310="","",IF(G310="MXN",X310,IF(AH310="","",X310*AH310)))</f>
        <v/>
      </c>
      <c r="AJ310" s="16" t="n"/>
      <c r="AK310" s="24">
        <f>IF(B310="","",CHOOSE(WEEKDAY(B310,2),"Lunes","Martes","Miércoles","Jueves","Viernes","Sábado","Domingo"))</f>
        <v/>
      </c>
      <c r="AL310" s="24">
        <f>IF(C310="","",IF(HOUR(C310)&lt;6,"00-06",IF(HOUR(C310)&lt;10,"06-10",IF(HOUR(C310)&lt;14,"10-14",IF(HOUR(C310)&lt;18,"14-18",IF(HOUR(C310)&lt;22,"18-22","22-24"))))))</f>
        <v/>
      </c>
      <c r="AM310" s="21">
        <f>IF(B310="","",SUMIFS($X$7:X310,$AJ$7:AJ310,"&lt;&gt;No",$B$7:B310,"&lt;&gt;"))</f>
        <v/>
      </c>
      <c r="AN310" s="22">
        <f>IF(B310="","",SUMIFS($Y$7:Y310,$AJ$7:AJ310,"&lt;&gt;No",$B$7:B310,"&lt;&gt;"))</f>
        <v/>
      </c>
    </row>
    <row r="311">
      <c r="A311" s="16" t="n"/>
      <c r="B311" s="17" t="n"/>
      <c r="C311" s="18" t="n"/>
      <c r="D311" s="18" t="n"/>
      <c r="E311" s="16" t="n"/>
      <c r="F311" s="16" t="n"/>
      <c r="G311" s="16" t="n"/>
      <c r="H311" s="16" t="n"/>
      <c r="I311" s="16" t="n"/>
      <c r="J311" s="16" t="n"/>
      <c r="K311" s="16" t="n"/>
      <c r="L311" s="16" t="n"/>
      <c r="M311" s="19" t="n"/>
      <c r="N311" s="19" t="n"/>
      <c r="O311" s="19" t="n"/>
      <c r="P311" s="19" t="n"/>
      <c r="Q311" s="19" t="n"/>
      <c r="R311" s="20" t="n"/>
      <c r="S311" s="19" t="n"/>
      <c r="T311" s="20" t="n"/>
      <c r="U311" s="20" t="n"/>
      <c r="V311" s="20" t="n"/>
      <c r="W311" s="20" t="n"/>
      <c r="X311" s="21">
        <f>IF(T311="","",T311-IF(U311="",0,U311)-IF(V311="",0,V311)-IF(W311="",0,W311))</f>
        <v/>
      </c>
      <c r="Y311" s="22">
        <f>IF(OR(R311="",R311=0,X311=""),"",X311/R311)</f>
        <v/>
      </c>
      <c r="Z311" s="16" t="n"/>
      <c r="AA311" s="16" t="n"/>
      <c r="AB311" s="16" t="n"/>
      <c r="AC311" s="16" t="n"/>
      <c r="AD311" s="16" t="n"/>
      <c r="AE311" s="16" t="n"/>
      <c r="AF311" s="16" t="n"/>
      <c r="AG311" s="16" t="n"/>
      <c r="AH311" s="23" t="n"/>
      <c r="AI311" s="21">
        <f>IF(X311="","",IF(G311="MXN",X311,IF(AH311="","",X311*AH311)))</f>
        <v/>
      </c>
      <c r="AJ311" s="16" t="n"/>
      <c r="AK311" s="24">
        <f>IF(B311="","",CHOOSE(WEEKDAY(B311,2),"Lunes","Martes","Miércoles","Jueves","Viernes","Sábado","Domingo"))</f>
        <v/>
      </c>
      <c r="AL311" s="24">
        <f>IF(C311="","",IF(HOUR(C311)&lt;6,"00-06",IF(HOUR(C311)&lt;10,"06-10",IF(HOUR(C311)&lt;14,"10-14",IF(HOUR(C311)&lt;18,"14-18",IF(HOUR(C311)&lt;22,"18-22","22-24"))))))</f>
        <v/>
      </c>
      <c r="AM311" s="21">
        <f>IF(B311="","",SUMIFS($X$7:X311,$AJ$7:AJ311,"&lt;&gt;No",$B$7:B311,"&lt;&gt;"))</f>
        <v/>
      </c>
      <c r="AN311" s="22">
        <f>IF(B311="","",SUMIFS($Y$7:Y311,$AJ$7:AJ311,"&lt;&gt;No",$B$7:B311,"&lt;&gt;"))</f>
        <v/>
      </c>
    </row>
    <row r="312">
      <c r="A312" s="16" t="n"/>
      <c r="B312" s="17" t="n"/>
      <c r="C312" s="18" t="n"/>
      <c r="D312" s="18" t="n"/>
      <c r="E312" s="16" t="n"/>
      <c r="F312" s="16" t="n"/>
      <c r="G312" s="16" t="n"/>
      <c r="H312" s="16" t="n"/>
      <c r="I312" s="16" t="n"/>
      <c r="J312" s="16" t="n"/>
      <c r="K312" s="16" t="n"/>
      <c r="L312" s="16" t="n"/>
      <c r="M312" s="19" t="n"/>
      <c r="N312" s="19" t="n"/>
      <c r="O312" s="19" t="n"/>
      <c r="P312" s="19" t="n"/>
      <c r="Q312" s="19" t="n"/>
      <c r="R312" s="20" t="n"/>
      <c r="S312" s="19" t="n"/>
      <c r="T312" s="20" t="n"/>
      <c r="U312" s="20" t="n"/>
      <c r="V312" s="20" t="n"/>
      <c r="W312" s="20" t="n"/>
      <c r="X312" s="21">
        <f>IF(T312="","",T312-IF(U312="",0,U312)-IF(V312="",0,V312)-IF(W312="",0,W312))</f>
        <v/>
      </c>
      <c r="Y312" s="22">
        <f>IF(OR(R312="",R312=0,X312=""),"",X312/R312)</f>
        <v/>
      </c>
      <c r="Z312" s="16" t="n"/>
      <c r="AA312" s="16" t="n"/>
      <c r="AB312" s="16" t="n"/>
      <c r="AC312" s="16" t="n"/>
      <c r="AD312" s="16" t="n"/>
      <c r="AE312" s="16" t="n"/>
      <c r="AF312" s="16" t="n"/>
      <c r="AG312" s="16" t="n"/>
      <c r="AH312" s="23" t="n"/>
      <c r="AI312" s="21">
        <f>IF(X312="","",IF(G312="MXN",X312,IF(AH312="","",X312*AH312)))</f>
        <v/>
      </c>
      <c r="AJ312" s="16" t="n"/>
      <c r="AK312" s="24">
        <f>IF(B312="","",CHOOSE(WEEKDAY(B312,2),"Lunes","Martes","Miércoles","Jueves","Viernes","Sábado","Domingo"))</f>
        <v/>
      </c>
      <c r="AL312" s="24">
        <f>IF(C312="","",IF(HOUR(C312)&lt;6,"00-06",IF(HOUR(C312)&lt;10,"06-10",IF(HOUR(C312)&lt;14,"10-14",IF(HOUR(C312)&lt;18,"14-18",IF(HOUR(C312)&lt;22,"18-22","22-24"))))))</f>
        <v/>
      </c>
      <c r="AM312" s="21">
        <f>IF(B312="","",SUMIFS($X$7:X312,$AJ$7:AJ312,"&lt;&gt;No",$B$7:B312,"&lt;&gt;"))</f>
        <v/>
      </c>
      <c r="AN312" s="22">
        <f>IF(B312="","",SUMIFS($Y$7:Y312,$AJ$7:AJ312,"&lt;&gt;No",$B$7:B312,"&lt;&gt;"))</f>
        <v/>
      </c>
    </row>
    <row r="313">
      <c r="A313" s="16" t="n"/>
      <c r="B313" s="17" t="n"/>
      <c r="C313" s="18" t="n"/>
      <c r="D313" s="18" t="n"/>
      <c r="E313" s="16" t="n"/>
      <c r="F313" s="16" t="n"/>
      <c r="G313" s="16" t="n"/>
      <c r="H313" s="16" t="n"/>
      <c r="I313" s="16" t="n"/>
      <c r="J313" s="16" t="n"/>
      <c r="K313" s="16" t="n"/>
      <c r="L313" s="16" t="n"/>
      <c r="M313" s="19" t="n"/>
      <c r="N313" s="19" t="n"/>
      <c r="O313" s="19" t="n"/>
      <c r="P313" s="19" t="n"/>
      <c r="Q313" s="19" t="n"/>
      <c r="R313" s="20" t="n"/>
      <c r="S313" s="19" t="n"/>
      <c r="T313" s="20" t="n"/>
      <c r="U313" s="20" t="n"/>
      <c r="V313" s="20" t="n"/>
      <c r="W313" s="20" t="n"/>
      <c r="X313" s="21">
        <f>IF(T313="","",T313-IF(U313="",0,U313)-IF(V313="",0,V313)-IF(W313="",0,W313))</f>
        <v/>
      </c>
      <c r="Y313" s="22">
        <f>IF(OR(R313="",R313=0,X313=""),"",X313/R313)</f>
        <v/>
      </c>
      <c r="Z313" s="16" t="n"/>
      <c r="AA313" s="16" t="n"/>
      <c r="AB313" s="16" t="n"/>
      <c r="AC313" s="16" t="n"/>
      <c r="AD313" s="16" t="n"/>
      <c r="AE313" s="16" t="n"/>
      <c r="AF313" s="16" t="n"/>
      <c r="AG313" s="16" t="n"/>
      <c r="AH313" s="23" t="n"/>
      <c r="AI313" s="21">
        <f>IF(X313="","",IF(G313="MXN",X313,IF(AH313="","",X313*AH313)))</f>
        <v/>
      </c>
      <c r="AJ313" s="16" t="n"/>
      <c r="AK313" s="24">
        <f>IF(B313="","",CHOOSE(WEEKDAY(B313,2),"Lunes","Martes","Miércoles","Jueves","Viernes","Sábado","Domingo"))</f>
        <v/>
      </c>
      <c r="AL313" s="24">
        <f>IF(C313="","",IF(HOUR(C313)&lt;6,"00-06",IF(HOUR(C313)&lt;10,"06-10",IF(HOUR(C313)&lt;14,"10-14",IF(HOUR(C313)&lt;18,"14-18",IF(HOUR(C313)&lt;22,"18-22","22-24"))))))</f>
        <v/>
      </c>
      <c r="AM313" s="21">
        <f>IF(B313="","",SUMIFS($X$7:X313,$AJ$7:AJ313,"&lt;&gt;No",$B$7:B313,"&lt;&gt;"))</f>
        <v/>
      </c>
      <c r="AN313" s="22">
        <f>IF(B313="","",SUMIFS($Y$7:Y313,$AJ$7:AJ313,"&lt;&gt;No",$B$7:B313,"&lt;&gt;"))</f>
        <v/>
      </c>
    </row>
    <row r="314">
      <c r="A314" s="16" t="n"/>
      <c r="B314" s="17" t="n"/>
      <c r="C314" s="18" t="n"/>
      <c r="D314" s="18" t="n"/>
      <c r="E314" s="16" t="n"/>
      <c r="F314" s="16" t="n"/>
      <c r="G314" s="16" t="n"/>
      <c r="H314" s="16" t="n"/>
      <c r="I314" s="16" t="n"/>
      <c r="J314" s="16" t="n"/>
      <c r="K314" s="16" t="n"/>
      <c r="L314" s="16" t="n"/>
      <c r="M314" s="19" t="n"/>
      <c r="N314" s="19" t="n"/>
      <c r="O314" s="19" t="n"/>
      <c r="P314" s="19" t="n"/>
      <c r="Q314" s="19" t="n"/>
      <c r="R314" s="20" t="n"/>
      <c r="S314" s="19" t="n"/>
      <c r="T314" s="20" t="n"/>
      <c r="U314" s="20" t="n"/>
      <c r="V314" s="20" t="n"/>
      <c r="W314" s="20" t="n"/>
      <c r="X314" s="21">
        <f>IF(T314="","",T314-IF(U314="",0,U314)-IF(V314="",0,V314)-IF(W314="",0,W314))</f>
        <v/>
      </c>
      <c r="Y314" s="22">
        <f>IF(OR(R314="",R314=0,X314=""),"",X314/R314)</f>
        <v/>
      </c>
      <c r="Z314" s="16" t="n"/>
      <c r="AA314" s="16" t="n"/>
      <c r="AB314" s="16" t="n"/>
      <c r="AC314" s="16" t="n"/>
      <c r="AD314" s="16" t="n"/>
      <c r="AE314" s="16" t="n"/>
      <c r="AF314" s="16" t="n"/>
      <c r="AG314" s="16" t="n"/>
      <c r="AH314" s="23" t="n"/>
      <c r="AI314" s="21">
        <f>IF(X314="","",IF(G314="MXN",X314,IF(AH314="","",X314*AH314)))</f>
        <v/>
      </c>
      <c r="AJ314" s="16" t="n"/>
      <c r="AK314" s="24">
        <f>IF(B314="","",CHOOSE(WEEKDAY(B314,2),"Lunes","Martes","Miércoles","Jueves","Viernes","Sábado","Domingo"))</f>
        <v/>
      </c>
      <c r="AL314" s="24">
        <f>IF(C314="","",IF(HOUR(C314)&lt;6,"00-06",IF(HOUR(C314)&lt;10,"06-10",IF(HOUR(C314)&lt;14,"10-14",IF(HOUR(C314)&lt;18,"14-18",IF(HOUR(C314)&lt;22,"18-22","22-24"))))))</f>
        <v/>
      </c>
      <c r="AM314" s="21">
        <f>IF(B314="","",SUMIFS($X$7:X314,$AJ$7:AJ314,"&lt;&gt;No",$B$7:B314,"&lt;&gt;"))</f>
        <v/>
      </c>
      <c r="AN314" s="22">
        <f>IF(B314="","",SUMIFS($Y$7:Y314,$AJ$7:AJ314,"&lt;&gt;No",$B$7:B314,"&lt;&gt;"))</f>
        <v/>
      </c>
    </row>
    <row r="315">
      <c r="A315" s="16" t="n"/>
      <c r="B315" s="17" t="n"/>
      <c r="C315" s="18" t="n"/>
      <c r="D315" s="18" t="n"/>
      <c r="E315" s="16" t="n"/>
      <c r="F315" s="16" t="n"/>
      <c r="G315" s="16" t="n"/>
      <c r="H315" s="16" t="n"/>
      <c r="I315" s="16" t="n"/>
      <c r="J315" s="16" t="n"/>
      <c r="K315" s="16" t="n"/>
      <c r="L315" s="16" t="n"/>
      <c r="M315" s="19" t="n"/>
      <c r="N315" s="19" t="n"/>
      <c r="O315" s="19" t="n"/>
      <c r="P315" s="19" t="n"/>
      <c r="Q315" s="19" t="n"/>
      <c r="R315" s="20" t="n"/>
      <c r="S315" s="19" t="n"/>
      <c r="T315" s="20" t="n"/>
      <c r="U315" s="20" t="n"/>
      <c r="V315" s="20" t="n"/>
      <c r="W315" s="20" t="n"/>
      <c r="X315" s="21">
        <f>IF(T315="","",T315-IF(U315="",0,U315)-IF(V315="",0,V315)-IF(W315="",0,W315))</f>
        <v/>
      </c>
      <c r="Y315" s="22">
        <f>IF(OR(R315="",R315=0,X315=""),"",X315/R315)</f>
        <v/>
      </c>
      <c r="Z315" s="16" t="n"/>
      <c r="AA315" s="16" t="n"/>
      <c r="AB315" s="16" t="n"/>
      <c r="AC315" s="16" t="n"/>
      <c r="AD315" s="16" t="n"/>
      <c r="AE315" s="16" t="n"/>
      <c r="AF315" s="16" t="n"/>
      <c r="AG315" s="16" t="n"/>
      <c r="AH315" s="23" t="n"/>
      <c r="AI315" s="21">
        <f>IF(X315="","",IF(G315="MXN",X315,IF(AH315="","",X315*AH315)))</f>
        <v/>
      </c>
      <c r="AJ315" s="16" t="n"/>
      <c r="AK315" s="24">
        <f>IF(B315="","",CHOOSE(WEEKDAY(B315,2),"Lunes","Martes","Miércoles","Jueves","Viernes","Sábado","Domingo"))</f>
        <v/>
      </c>
      <c r="AL315" s="24">
        <f>IF(C315="","",IF(HOUR(C315)&lt;6,"00-06",IF(HOUR(C315)&lt;10,"06-10",IF(HOUR(C315)&lt;14,"10-14",IF(HOUR(C315)&lt;18,"14-18",IF(HOUR(C315)&lt;22,"18-22","22-24"))))))</f>
        <v/>
      </c>
      <c r="AM315" s="21">
        <f>IF(B315="","",SUMIFS($X$7:X315,$AJ$7:AJ315,"&lt;&gt;No",$B$7:B315,"&lt;&gt;"))</f>
        <v/>
      </c>
      <c r="AN315" s="22">
        <f>IF(B315="","",SUMIFS($Y$7:Y315,$AJ$7:AJ315,"&lt;&gt;No",$B$7:B315,"&lt;&gt;"))</f>
        <v/>
      </c>
    </row>
    <row r="316">
      <c r="A316" s="16" t="n"/>
      <c r="B316" s="17" t="n"/>
      <c r="C316" s="18" t="n"/>
      <c r="D316" s="18" t="n"/>
      <c r="E316" s="16" t="n"/>
      <c r="F316" s="16" t="n"/>
      <c r="G316" s="16" t="n"/>
      <c r="H316" s="16" t="n"/>
      <c r="I316" s="16" t="n"/>
      <c r="J316" s="16" t="n"/>
      <c r="K316" s="16" t="n"/>
      <c r="L316" s="16" t="n"/>
      <c r="M316" s="19" t="n"/>
      <c r="N316" s="19" t="n"/>
      <c r="O316" s="19" t="n"/>
      <c r="P316" s="19" t="n"/>
      <c r="Q316" s="19" t="n"/>
      <c r="R316" s="20" t="n"/>
      <c r="S316" s="19" t="n"/>
      <c r="T316" s="20" t="n"/>
      <c r="U316" s="20" t="n"/>
      <c r="V316" s="20" t="n"/>
      <c r="W316" s="20" t="n"/>
      <c r="X316" s="21">
        <f>IF(T316="","",T316-IF(U316="",0,U316)-IF(V316="",0,V316)-IF(W316="",0,W316))</f>
        <v/>
      </c>
      <c r="Y316" s="22">
        <f>IF(OR(R316="",R316=0,X316=""),"",X316/R316)</f>
        <v/>
      </c>
      <c r="Z316" s="16" t="n"/>
      <c r="AA316" s="16" t="n"/>
      <c r="AB316" s="16" t="n"/>
      <c r="AC316" s="16" t="n"/>
      <c r="AD316" s="16" t="n"/>
      <c r="AE316" s="16" t="n"/>
      <c r="AF316" s="16" t="n"/>
      <c r="AG316" s="16" t="n"/>
      <c r="AH316" s="23" t="n"/>
      <c r="AI316" s="21">
        <f>IF(X316="","",IF(G316="MXN",X316,IF(AH316="","",X316*AH316)))</f>
        <v/>
      </c>
      <c r="AJ316" s="16" t="n"/>
      <c r="AK316" s="24">
        <f>IF(B316="","",CHOOSE(WEEKDAY(B316,2),"Lunes","Martes","Miércoles","Jueves","Viernes","Sábado","Domingo"))</f>
        <v/>
      </c>
      <c r="AL316" s="24">
        <f>IF(C316="","",IF(HOUR(C316)&lt;6,"00-06",IF(HOUR(C316)&lt;10,"06-10",IF(HOUR(C316)&lt;14,"10-14",IF(HOUR(C316)&lt;18,"14-18",IF(HOUR(C316)&lt;22,"18-22","22-24"))))))</f>
        <v/>
      </c>
      <c r="AM316" s="21">
        <f>IF(B316="","",SUMIFS($X$7:X316,$AJ$7:AJ316,"&lt;&gt;No",$B$7:B316,"&lt;&gt;"))</f>
        <v/>
      </c>
      <c r="AN316" s="22">
        <f>IF(B316="","",SUMIFS($Y$7:Y316,$AJ$7:AJ316,"&lt;&gt;No",$B$7:B316,"&lt;&gt;"))</f>
        <v/>
      </c>
    </row>
    <row r="317">
      <c r="A317" s="16" t="n"/>
      <c r="B317" s="17" t="n"/>
      <c r="C317" s="18" t="n"/>
      <c r="D317" s="18" t="n"/>
      <c r="E317" s="16" t="n"/>
      <c r="F317" s="16" t="n"/>
      <c r="G317" s="16" t="n"/>
      <c r="H317" s="16" t="n"/>
      <c r="I317" s="16" t="n"/>
      <c r="J317" s="16" t="n"/>
      <c r="K317" s="16" t="n"/>
      <c r="L317" s="16" t="n"/>
      <c r="M317" s="19" t="n"/>
      <c r="N317" s="19" t="n"/>
      <c r="O317" s="19" t="n"/>
      <c r="P317" s="19" t="n"/>
      <c r="Q317" s="19" t="n"/>
      <c r="R317" s="20" t="n"/>
      <c r="S317" s="19" t="n"/>
      <c r="T317" s="20" t="n"/>
      <c r="U317" s="20" t="n"/>
      <c r="V317" s="20" t="n"/>
      <c r="W317" s="20" t="n"/>
      <c r="X317" s="21">
        <f>IF(T317="","",T317-IF(U317="",0,U317)-IF(V317="",0,V317)-IF(W317="",0,W317))</f>
        <v/>
      </c>
      <c r="Y317" s="22">
        <f>IF(OR(R317="",R317=0,X317=""),"",X317/R317)</f>
        <v/>
      </c>
      <c r="Z317" s="16" t="n"/>
      <c r="AA317" s="16" t="n"/>
      <c r="AB317" s="16" t="n"/>
      <c r="AC317" s="16" t="n"/>
      <c r="AD317" s="16" t="n"/>
      <c r="AE317" s="16" t="n"/>
      <c r="AF317" s="16" t="n"/>
      <c r="AG317" s="16" t="n"/>
      <c r="AH317" s="23" t="n"/>
      <c r="AI317" s="21">
        <f>IF(X317="","",IF(G317="MXN",X317,IF(AH317="","",X317*AH317)))</f>
        <v/>
      </c>
      <c r="AJ317" s="16" t="n"/>
      <c r="AK317" s="24">
        <f>IF(B317="","",CHOOSE(WEEKDAY(B317,2),"Lunes","Martes","Miércoles","Jueves","Viernes","Sábado","Domingo"))</f>
        <v/>
      </c>
      <c r="AL317" s="24">
        <f>IF(C317="","",IF(HOUR(C317)&lt;6,"00-06",IF(HOUR(C317)&lt;10,"06-10",IF(HOUR(C317)&lt;14,"10-14",IF(HOUR(C317)&lt;18,"14-18",IF(HOUR(C317)&lt;22,"18-22","22-24"))))))</f>
        <v/>
      </c>
      <c r="AM317" s="21">
        <f>IF(B317="","",SUMIFS($X$7:X317,$AJ$7:AJ317,"&lt;&gt;No",$B$7:B317,"&lt;&gt;"))</f>
        <v/>
      </c>
      <c r="AN317" s="22">
        <f>IF(B317="","",SUMIFS($Y$7:Y317,$AJ$7:AJ317,"&lt;&gt;No",$B$7:B317,"&lt;&gt;"))</f>
        <v/>
      </c>
    </row>
    <row r="318">
      <c r="A318" s="16" t="n"/>
      <c r="B318" s="17" t="n"/>
      <c r="C318" s="18" t="n"/>
      <c r="D318" s="18" t="n"/>
      <c r="E318" s="16" t="n"/>
      <c r="F318" s="16" t="n"/>
      <c r="G318" s="16" t="n"/>
      <c r="H318" s="16" t="n"/>
      <c r="I318" s="16" t="n"/>
      <c r="J318" s="16" t="n"/>
      <c r="K318" s="16" t="n"/>
      <c r="L318" s="16" t="n"/>
      <c r="M318" s="19" t="n"/>
      <c r="N318" s="19" t="n"/>
      <c r="O318" s="19" t="n"/>
      <c r="P318" s="19" t="n"/>
      <c r="Q318" s="19" t="n"/>
      <c r="R318" s="20" t="n"/>
      <c r="S318" s="19" t="n"/>
      <c r="T318" s="20" t="n"/>
      <c r="U318" s="20" t="n"/>
      <c r="V318" s="20" t="n"/>
      <c r="W318" s="20" t="n"/>
      <c r="X318" s="21">
        <f>IF(T318="","",T318-IF(U318="",0,U318)-IF(V318="",0,V318)-IF(W318="",0,W318))</f>
        <v/>
      </c>
      <c r="Y318" s="22">
        <f>IF(OR(R318="",R318=0,X318=""),"",X318/R318)</f>
        <v/>
      </c>
      <c r="Z318" s="16" t="n"/>
      <c r="AA318" s="16" t="n"/>
      <c r="AB318" s="16" t="n"/>
      <c r="AC318" s="16" t="n"/>
      <c r="AD318" s="16" t="n"/>
      <c r="AE318" s="16" t="n"/>
      <c r="AF318" s="16" t="n"/>
      <c r="AG318" s="16" t="n"/>
      <c r="AH318" s="23" t="n"/>
      <c r="AI318" s="21">
        <f>IF(X318="","",IF(G318="MXN",X318,IF(AH318="","",X318*AH318)))</f>
        <v/>
      </c>
      <c r="AJ318" s="16" t="n"/>
      <c r="AK318" s="24">
        <f>IF(B318="","",CHOOSE(WEEKDAY(B318,2),"Lunes","Martes","Miércoles","Jueves","Viernes","Sábado","Domingo"))</f>
        <v/>
      </c>
      <c r="AL318" s="24">
        <f>IF(C318="","",IF(HOUR(C318)&lt;6,"00-06",IF(HOUR(C318)&lt;10,"06-10",IF(HOUR(C318)&lt;14,"10-14",IF(HOUR(C318)&lt;18,"14-18",IF(HOUR(C318)&lt;22,"18-22","22-24"))))))</f>
        <v/>
      </c>
      <c r="AM318" s="21">
        <f>IF(B318="","",SUMIFS($X$7:X318,$AJ$7:AJ318,"&lt;&gt;No",$B$7:B318,"&lt;&gt;"))</f>
        <v/>
      </c>
      <c r="AN318" s="22">
        <f>IF(B318="","",SUMIFS($Y$7:Y318,$AJ$7:AJ318,"&lt;&gt;No",$B$7:B318,"&lt;&gt;"))</f>
        <v/>
      </c>
    </row>
    <row r="319">
      <c r="A319" s="16" t="n"/>
      <c r="B319" s="17" t="n"/>
      <c r="C319" s="18" t="n"/>
      <c r="D319" s="18" t="n"/>
      <c r="E319" s="16" t="n"/>
      <c r="F319" s="16" t="n"/>
      <c r="G319" s="16" t="n"/>
      <c r="H319" s="16" t="n"/>
      <c r="I319" s="16" t="n"/>
      <c r="J319" s="16" t="n"/>
      <c r="K319" s="16" t="n"/>
      <c r="L319" s="16" t="n"/>
      <c r="M319" s="19" t="n"/>
      <c r="N319" s="19" t="n"/>
      <c r="O319" s="19" t="n"/>
      <c r="P319" s="19" t="n"/>
      <c r="Q319" s="19" t="n"/>
      <c r="R319" s="20" t="n"/>
      <c r="S319" s="19" t="n"/>
      <c r="T319" s="20" t="n"/>
      <c r="U319" s="20" t="n"/>
      <c r="V319" s="20" t="n"/>
      <c r="W319" s="20" t="n"/>
      <c r="X319" s="21">
        <f>IF(T319="","",T319-IF(U319="",0,U319)-IF(V319="",0,V319)-IF(W319="",0,W319))</f>
        <v/>
      </c>
      <c r="Y319" s="22">
        <f>IF(OR(R319="",R319=0,X319=""),"",X319/R319)</f>
        <v/>
      </c>
      <c r="Z319" s="16" t="n"/>
      <c r="AA319" s="16" t="n"/>
      <c r="AB319" s="16" t="n"/>
      <c r="AC319" s="16" t="n"/>
      <c r="AD319" s="16" t="n"/>
      <c r="AE319" s="16" t="n"/>
      <c r="AF319" s="16" t="n"/>
      <c r="AG319" s="16" t="n"/>
      <c r="AH319" s="23" t="n"/>
      <c r="AI319" s="21">
        <f>IF(X319="","",IF(G319="MXN",X319,IF(AH319="","",X319*AH319)))</f>
        <v/>
      </c>
      <c r="AJ319" s="16" t="n"/>
      <c r="AK319" s="24">
        <f>IF(B319="","",CHOOSE(WEEKDAY(B319,2),"Lunes","Martes","Miércoles","Jueves","Viernes","Sábado","Domingo"))</f>
        <v/>
      </c>
      <c r="AL319" s="24">
        <f>IF(C319="","",IF(HOUR(C319)&lt;6,"00-06",IF(HOUR(C319)&lt;10,"06-10",IF(HOUR(C319)&lt;14,"10-14",IF(HOUR(C319)&lt;18,"14-18",IF(HOUR(C319)&lt;22,"18-22","22-24"))))))</f>
        <v/>
      </c>
      <c r="AM319" s="21">
        <f>IF(B319="","",SUMIFS($X$7:X319,$AJ$7:AJ319,"&lt;&gt;No",$B$7:B319,"&lt;&gt;"))</f>
        <v/>
      </c>
      <c r="AN319" s="22">
        <f>IF(B319="","",SUMIFS($Y$7:Y319,$AJ$7:AJ319,"&lt;&gt;No",$B$7:B319,"&lt;&gt;"))</f>
        <v/>
      </c>
    </row>
    <row r="320">
      <c r="A320" s="16" t="n"/>
      <c r="B320" s="17" t="n"/>
      <c r="C320" s="18" t="n"/>
      <c r="D320" s="18" t="n"/>
      <c r="E320" s="16" t="n"/>
      <c r="F320" s="16" t="n"/>
      <c r="G320" s="16" t="n"/>
      <c r="H320" s="16" t="n"/>
      <c r="I320" s="16" t="n"/>
      <c r="J320" s="16" t="n"/>
      <c r="K320" s="16" t="n"/>
      <c r="L320" s="16" t="n"/>
      <c r="M320" s="19" t="n"/>
      <c r="N320" s="19" t="n"/>
      <c r="O320" s="19" t="n"/>
      <c r="P320" s="19" t="n"/>
      <c r="Q320" s="19" t="n"/>
      <c r="R320" s="20" t="n"/>
      <c r="S320" s="19" t="n"/>
      <c r="T320" s="20" t="n"/>
      <c r="U320" s="20" t="n"/>
      <c r="V320" s="20" t="n"/>
      <c r="W320" s="20" t="n"/>
      <c r="X320" s="21">
        <f>IF(T320="","",T320-IF(U320="",0,U320)-IF(V320="",0,V320)-IF(W320="",0,W320))</f>
        <v/>
      </c>
      <c r="Y320" s="22">
        <f>IF(OR(R320="",R320=0,X320=""),"",X320/R320)</f>
        <v/>
      </c>
      <c r="Z320" s="16" t="n"/>
      <c r="AA320" s="16" t="n"/>
      <c r="AB320" s="16" t="n"/>
      <c r="AC320" s="16" t="n"/>
      <c r="AD320" s="16" t="n"/>
      <c r="AE320" s="16" t="n"/>
      <c r="AF320" s="16" t="n"/>
      <c r="AG320" s="16" t="n"/>
      <c r="AH320" s="23" t="n"/>
      <c r="AI320" s="21">
        <f>IF(X320="","",IF(G320="MXN",X320,IF(AH320="","",X320*AH320)))</f>
        <v/>
      </c>
      <c r="AJ320" s="16" t="n"/>
      <c r="AK320" s="24">
        <f>IF(B320="","",CHOOSE(WEEKDAY(B320,2),"Lunes","Martes","Miércoles","Jueves","Viernes","Sábado","Domingo"))</f>
        <v/>
      </c>
      <c r="AL320" s="24">
        <f>IF(C320="","",IF(HOUR(C320)&lt;6,"00-06",IF(HOUR(C320)&lt;10,"06-10",IF(HOUR(C320)&lt;14,"10-14",IF(HOUR(C320)&lt;18,"14-18",IF(HOUR(C320)&lt;22,"18-22","22-24"))))))</f>
        <v/>
      </c>
      <c r="AM320" s="21">
        <f>IF(B320="","",SUMIFS($X$7:X320,$AJ$7:AJ320,"&lt;&gt;No",$B$7:B320,"&lt;&gt;"))</f>
        <v/>
      </c>
      <c r="AN320" s="22">
        <f>IF(B320="","",SUMIFS($Y$7:Y320,$AJ$7:AJ320,"&lt;&gt;No",$B$7:B320,"&lt;&gt;"))</f>
        <v/>
      </c>
    </row>
    <row r="321">
      <c r="A321" s="16" t="n"/>
      <c r="B321" s="17" t="n"/>
      <c r="C321" s="18" t="n"/>
      <c r="D321" s="18" t="n"/>
      <c r="E321" s="16" t="n"/>
      <c r="F321" s="16" t="n"/>
      <c r="G321" s="16" t="n"/>
      <c r="H321" s="16" t="n"/>
      <c r="I321" s="16" t="n"/>
      <c r="J321" s="16" t="n"/>
      <c r="K321" s="16" t="n"/>
      <c r="L321" s="16" t="n"/>
      <c r="M321" s="19" t="n"/>
      <c r="N321" s="19" t="n"/>
      <c r="O321" s="19" t="n"/>
      <c r="P321" s="19" t="n"/>
      <c r="Q321" s="19" t="n"/>
      <c r="R321" s="20" t="n"/>
      <c r="S321" s="19" t="n"/>
      <c r="T321" s="20" t="n"/>
      <c r="U321" s="20" t="n"/>
      <c r="V321" s="20" t="n"/>
      <c r="W321" s="20" t="n"/>
      <c r="X321" s="21">
        <f>IF(T321="","",T321-IF(U321="",0,U321)-IF(V321="",0,V321)-IF(W321="",0,W321))</f>
        <v/>
      </c>
      <c r="Y321" s="22">
        <f>IF(OR(R321="",R321=0,X321=""),"",X321/R321)</f>
        <v/>
      </c>
      <c r="Z321" s="16" t="n"/>
      <c r="AA321" s="16" t="n"/>
      <c r="AB321" s="16" t="n"/>
      <c r="AC321" s="16" t="n"/>
      <c r="AD321" s="16" t="n"/>
      <c r="AE321" s="16" t="n"/>
      <c r="AF321" s="16" t="n"/>
      <c r="AG321" s="16" t="n"/>
      <c r="AH321" s="23" t="n"/>
      <c r="AI321" s="21">
        <f>IF(X321="","",IF(G321="MXN",X321,IF(AH321="","",X321*AH321)))</f>
        <v/>
      </c>
      <c r="AJ321" s="16" t="n"/>
      <c r="AK321" s="24">
        <f>IF(B321="","",CHOOSE(WEEKDAY(B321,2),"Lunes","Martes","Miércoles","Jueves","Viernes","Sábado","Domingo"))</f>
        <v/>
      </c>
      <c r="AL321" s="24">
        <f>IF(C321="","",IF(HOUR(C321)&lt;6,"00-06",IF(HOUR(C321)&lt;10,"06-10",IF(HOUR(C321)&lt;14,"10-14",IF(HOUR(C321)&lt;18,"14-18",IF(HOUR(C321)&lt;22,"18-22","22-24"))))))</f>
        <v/>
      </c>
      <c r="AM321" s="21">
        <f>IF(B321="","",SUMIFS($X$7:X321,$AJ$7:AJ321,"&lt;&gt;No",$B$7:B321,"&lt;&gt;"))</f>
        <v/>
      </c>
      <c r="AN321" s="22">
        <f>IF(B321="","",SUMIFS($Y$7:Y321,$AJ$7:AJ321,"&lt;&gt;No",$B$7:B321,"&lt;&gt;"))</f>
        <v/>
      </c>
    </row>
    <row r="322">
      <c r="A322" s="16" t="n"/>
      <c r="B322" s="17" t="n"/>
      <c r="C322" s="18" t="n"/>
      <c r="D322" s="18" t="n"/>
      <c r="E322" s="16" t="n"/>
      <c r="F322" s="16" t="n"/>
      <c r="G322" s="16" t="n"/>
      <c r="H322" s="16" t="n"/>
      <c r="I322" s="16" t="n"/>
      <c r="J322" s="16" t="n"/>
      <c r="K322" s="16" t="n"/>
      <c r="L322" s="16" t="n"/>
      <c r="M322" s="19" t="n"/>
      <c r="N322" s="19" t="n"/>
      <c r="O322" s="19" t="n"/>
      <c r="P322" s="19" t="n"/>
      <c r="Q322" s="19" t="n"/>
      <c r="R322" s="20" t="n"/>
      <c r="S322" s="19" t="n"/>
      <c r="T322" s="20" t="n"/>
      <c r="U322" s="20" t="n"/>
      <c r="V322" s="20" t="n"/>
      <c r="W322" s="20" t="n"/>
      <c r="X322" s="21">
        <f>IF(T322="","",T322-IF(U322="",0,U322)-IF(V322="",0,V322)-IF(W322="",0,W322))</f>
        <v/>
      </c>
      <c r="Y322" s="22">
        <f>IF(OR(R322="",R322=0,X322=""),"",X322/R322)</f>
        <v/>
      </c>
      <c r="Z322" s="16" t="n"/>
      <c r="AA322" s="16" t="n"/>
      <c r="AB322" s="16" t="n"/>
      <c r="AC322" s="16" t="n"/>
      <c r="AD322" s="16" t="n"/>
      <c r="AE322" s="16" t="n"/>
      <c r="AF322" s="16" t="n"/>
      <c r="AG322" s="16" t="n"/>
      <c r="AH322" s="23" t="n"/>
      <c r="AI322" s="21">
        <f>IF(X322="","",IF(G322="MXN",X322,IF(AH322="","",X322*AH322)))</f>
        <v/>
      </c>
      <c r="AJ322" s="16" t="n"/>
      <c r="AK322" s="24">
        <f>IF(B322="","",CHOOSE(WEEKDAY(B322,2),"Lunes","Martes","Miércoles","Jueves","Viernes","Sábado","Domingo"))</f>
        <v/>
      </c>
      <c r="AL322" s="24">
        <f>IF(C322="","",IF(HOUR(C322)&lt;6,"00-06",IF(HOUR(C322)&lt;10,"06-10",IF(HOUR(C322)&lt;14,"10-14",IF(HOUR(C322)&lt;18,"14-18",IF(HOUR(C322)&lt;22,"18-22","22-24"))))))</f>
        <v/>
      </c>
      <c r="AM322" s="21">
        <f>IF(B322="","",SUMIFS($X$7:X322,$AJ$7:AJ322,"&lt;&gt;No",$B$7:B322,"&lt;&gt;"))</f>
        <v/>
      </c>
      <c r="AN322" s="22">
        <f>IF(B322="","",SUMIFS($Y$7:Y322,$AJ$7:AJ322,"&lt;&gt;No",$B$7:B322,"&lt;&gt;"))</f>
        <v/>
      </c>
    </row>
    <row r="323">
      <c r="A323" s="16" t="n"/>
      <c r="B323" s="17" t="n"/>
      <c r="C323" s="18" t="n"/>
      <c r="D323" s="18" t="n"/>
      <c r="E323" s="16" t="n"/>
      <c r="F323" s="16" t="n"/>
      <c r="G323" s="16" t="n"/>
      <c r="H323" s="16" t="n"/>
      <c r="I323" s="16" t="n"/>
      <c r="J323" s="16" t="n"/>
      <c r="K323" s="16" t="n"/>
      <c r="L323" s="16" t="n"/>
      <c r="M323" s="19" t="n"/>
      <c r="N323" s="19" t="n"/>
      <c r="O323" s="19" t="n"/>
      <c r="P323" s="19" t="n"/>
      <c r="Q323" s="19" t="n"/>
      <c r="R323" s="20" t="n"/>
      <c r="S323" s="19" t="n"/>
      <c r="T323" s="20" t="n"/>
      <c r="U323" s="20" t="n"/>
      <c r="V323" s="20" t="n"/>
      <c r="W323" s="20" t="n"/>
      <c r="X323" s="21">
        <f>IF(T323="","",T323-IF(U323="",0,U323)-IF(V323="",0,V323)-IF(W323="",0,W323))</f>
        <v/>
      </c>
      <c r="Y323" s="22">
        <f>IF(OR(R323="",R323=0,X323=""),"",X323/R323)</f>
        <v/>
      </c>
      <c r="Z323" s="16" t="n"/>
      <c r="AA323" s="16" t="n"/>
      <c r="AB323" s="16" t="n"/>
      <c r="AC323" s="16" t="n"/>
      <c r="AD323" s="16" t="n"/>
      <c r="AE323" s="16" t="n"/>
      <c r="AF323" s="16" t="n"/>
      <c r="AG323" s="16" t="n"/>
      <c r="AH323" s="23" t="n"/>
      <c r="AI323" s="21">
        <f>IF(X323="","",IF(G323="MXN",X323,IF(AH323="","",X323*AH323)))</f>
        <v/>
      </c>
      <c r="AJ323" s="16" t="n"/>
      <c r="AK323" s="24">
        <f>IF(B323="","",CHOOSE(WEEKDAY(B323,2),"Lunes","Martes","Miércoles","Jueves","Viernes","Sábado","Domingo"))</f>
        <v/>
      </c>
      <c r="AL323" s="24">
        <f>IF(C323="","",IF(HOUR(C323)&lt;6,"00-06",IF(HOUR(C323)&lt;10,"06-10",IF(HOUR(C323)&lt;14,"10-14",IF(HOUR(C323)&lt;18,"14-18",IF(HOUR(C323)&lt;22,"18-22","22-24"))))))</f>
        <v/>
      </c>
      <c r="AM323" s="21">
        <f>IF(B323="","",SUMIFS($X$7:X323,$AJ$7:AJ323,"&lt;&gt;No",$B$7:B323,"&lt;&gt;"))</f>
        <v/>
      </c>
      <c r="AN323" s="22">
        <f>IF(B323="","",SUMIFS($Y$7:Y323,$AJ$7:AJ323,"&lt;&gt;No",$B$7:B323,"&lt;&gt;"))</f>
        <v/>
      </c>
    </row>
    <row r="324">
      <c r="A324" s="16" t="n"/>
      <c r="B324" s="17" t="n"/>
      <c r="C324" s="18" t="n"/>
      <c r="D324" s="18" t="n"/>
      <c r="E324" s="16" t="n"/>
      <c r="F324" s="16" t="n"/>
      <c r="G324" s="16" t="n"/>
      <c r="H324" s="16" t="n"/>
      <c r="I324" s="16" t="n"/>
      <c r="J324" s="16" t="n"/>
      <c r="K324" s="16" t="n"/>
      <c r="L324" s="16" t="n"/>
      <c r="M324" s="19" t="n"/>
      <c r="N324" s="19" t="n"/>
      <c r="O324" s="19" t="n"/>
      <c r="P324" s="19" t="n"/>
      <c r="Q324" s="19" t="n"/>
      <c r="R324" s="20" t="n"/>
      <c r="S324" s="19" t="n"/>
      <c r="T324" s="20" t="n"/>
      <c r="U324" s="20" t="n"/>
      <c r="V324" s="20" t="n"/>
      <c r="W324" s="20" t="n"/>
      <c r="X324" s="21">
        <f>IF(T324="","",T324-IF(U324="",0,U324)-IF(V324="",0,V324)-IF(W324="",0,W324))</f>
        <v/>
      </c>
      <c r="Y324" s="22">
        <f>IF(OR(R324="",R324=0,X324=""),"",X324/R324)</f>
        <v/>
      </c>
      <c r="Z324" s="16" t="n"/>
      <c r="AA324" s="16" t="n"/>
      <c r="AB324" s="16" t="n"/>
      <c r="AC324" s="16" t="n"/>
      <c r="AD324" s="16" t="n"/>
      <c r="AE324" s="16" t="n"/>
      <c r="AF324" s="16" t="n"/>
      <c r="AG324" s="16" t="n"/>
      <c r="AH324" s="23" t="n"/>
      <c r="AI324" s="21">
        <f>IF(X324="","",IF(G324="MXN",X324,IF(AH324="","",X324*AH324)))</f>
        <v/>
      </c>
      <c r="AJ324" s="16" t="n"/>
      <c r="AK324" s="24">
        <f>IF(B324="","",CHOOSE(WEEKDAY(B324,2),"Lunes","Martes","Miércoles","Jueves","Viernes","Sábado","Domingo"))</f>
        <v/>
      </c>
      <c r="AL324" s="24">
        <f>IF(C324="","",IF(HOUR(C324)&lt;6,"00-06",IF(HOUR(C324)&lt;10,"06-10",IF(HOUR(C324)&lt;14,"10-14",IF(HOUR(C324)&lt;18,"14-18",IF(HOUR(C324)&lt;22,"18-22","22-24"))))))</f>
        <v/>
      </c>
      <c r="AM324" s="21">
        <f>IF(B324="","",SUMIFS($X$7:X324,$AJ$7:AJ324,"&lt;&gt;No",$B$7:B324,"&lt;&gt;"))</f>
        <v/>
      </c>
      <c r="AN324" s="22">
        <f>IF(B324="","",SUMIFS($Y$7:Y324,$AJ$7:AJ324,"&lt;&gt;No",$B$7:B324,"&lt;&gt;"))</f>
        <v/>
      </c>
    </row>
    <row r="325">
      <c r="A325" s="16" t="n"/>
      <c r="B325" s="17" t="n"/>
      <c r="C325" s="18" t="n"/>
      <c r="D325" s="18" t="n"/>
      <c r="E325" s="16" t="n"/>
      <c r="F325" s="16" t="n"/>
      <c r="G325" s="16" t="n"/>
      <c r="H325" s="16" t="n"/>
      <c r="I325" s="16" t="n"/>
      <c r="J325" s="16" t="n"/>
      <c r="K325" s="16" t="n"/>
      <c r="L325" s="16" t="n"/>
      <c r="M325" s="19" t="n"/>
      <c r="N325" s="19" t="n"/>
      <c r="O325" s="19" t="n"/>
      <c r="P325" s="19" t="n"/>
      <c r="Q325" s="19" t="n"/>
      <c r="R325" s="20" t="n"/>
      <c r="S325" s="19" t="n"/>
      <c r="T325" s="20" t="n"/>
      <c r="U325" s="20" t="n"/>
      <c r="V325" s="20" t="n"/>
      <c r="W325" s="20" t="n"/>
      <c r="X325" s="21">
        <f>IF(T325="","",T325-IF(U325="",0,U325)-IF(V325="",0,V325)-IF(W325="",0,W325))</f>
        <v/>
      </c>
      <c r="Y325" s="22">
        <f>IF(OR(R325="",R325=0,X325=""),"",X325/R325)</f>
        <v/>
      </c>
      <c r="Z325" s="16" t="n"/>
      <c r="AA325" s="16" t="n"/>
      <c r="AB325" s="16" t="n"/>
      <c r="AC325" s="16" t="n"/>
      <c r="AD325" s="16" t="n"/>
      <c r="AE325" s="16" t="n"/>
      <c r="AF325" s="16" t="n"/>
      <c r="AG325" s="16" t="n"/>
      <c r="AH325" s="23" t="n"/>
      <c r="AI325" s="21">
        <f>IF(X325="","",IF(G325="MXN",X325,IF(AH325="","",X325*AH325)))</f>
        <v/>
      </c>
      <c r="AJ325" s="16" t="n"/>
      <c r="AK325" s="24">
        <f>IF(B325="","",CHOOSE(WEEKDAY(B325,2),"Lunes","Martes","Miércoles","Jueves","Viernes","Sábado","Domingo"))</f>
        <v/>
      </c>
      <c r="AL325" s="24">
        <f>IF(C325="","",IF(HOUR(C325)&lt;6,"00-06",IF(HOUR(C325)&lt;10,"06-10",IF(HOUR(C325)&lt;14,"10-14",IF(HOUR(C325)&lt;18,"14-18",IF(HOUR(C325)&lt;22,"18-22","22-24"))))))</f>
        <v/>
      </c>
      <c r="AM325" s="21">
        <f>IF(B325="","",SUMIFS($X$7:X325,$AJ$7:AJ325,"&lt;&gt;No",$B$7:B325,"&lt;&gt;"))</f>
        <v/>
      </c>
      <c r="AN325" s="22">
        <f>IF(B325="","",SUMIFS($Y$7:Y325,$AJ$7:AJ325,"&lt;&gt;No",$B$7:B325,"&lt;&gt;"))</f>
        <v/>
      </c>
    </row>
    <row r="326">
      <c r="A326" s="16" t="n"/>
      <c r="B326" s="17" t="n"/>
      <c r="C326" s="18" t="n"/>
      <c r="D326" s="18" t="n"/>
      <c r="E326" s="16" t="n"/>
      <c r="F326" s="16" t="n"/>
      <c r="G326" s="16" t="n"/>
      <c r="H326" s="16" t="n"/>
      <c r="I326" s="16" t="n"/>
      <c r="J326" s="16" t="n"/>
      <c r="K326" s="16" t="n"/>
      <c r="L326" s="16" t="n"/>
      <c r="M326" s="19" t="n"/>
      <c r="N326" s="19" t="n"/>
      <c r="O326" s="19" t="n"/>
      <c r="P326" s="19" t="n"/>
      <c r="Q326" s="19" t="n"/>
      <c r="R326" s="20" t="n"/>
      <c r="S326" s="19" t="n"/>
      <c r="T326" s="20" t="n"/>
      <c r="U326" s="20" t="n"/>
      <c r="V326" s="20" t="n"/>
      <c r="W326" s="20" t="n"/>
      <c r="X326" s="21">
        <f>IF(T326="","",T326-IF(U326="",0,U326)-IF(V326="",0,V326)-IF(W326="",0,W326))</f>
        <v/>
      </c>
      <c r="Y326" s="22">
        <f>IF(OR(R326="",R326=0,X326=""),"",X326/R326)</f>
        <v/>
      </c>
      <c r="Z326" s="16" t="n"/>
      <c r="AA326" s="16" t="n"/>
      <c r="AB326" s="16" t="n"/>
      <c r="AC326" s="16" t="n"/>
      <c r="AD326" s="16" t="n"/>
      <c r="AE326" s="16" t="n"/>
      <c r="AF326" s="16" t="n"/>
      <c r="AG326" s="16" t="n"/>
      <c r="AH326" s="23" t="n"/>
      <c r="AI326" s="21">
        <f>IF(X326="","",IF(G326="MXN",X326,IF(AH326="","",X326*AH326)))</f>
        <v/>
      </c>
      <c r="AJ326" s="16" t="n"/>
      <c r="AK326" s="24">
        <f>IF(B326="","",CHOOSE(WEEKDAY(B326,2),"Lunes","Martes","Miércoles","Jueves","Viernes","Sábado","Domingo"))</f>
        <v/>
      </c>
      <c r="AL326" s="24">
        <f>IF(C326="","",IF(HOUR(C326)&lt;6,"00-06",IF(HOUR(C326)&lt;10,"06-10",IF(HOUR(C326)&lt;14,"10-14",IF(HOUR(C326)&lt;18,"14-18",IF(HOUR(C326)&lt;22,"18-22","22-24"))))))</f>
        <v/>
      </c>
      <c r="AM326" s="21">
        <f>IF(B326="","",SUMIFS($X$7:X326,$AJ$7:AJ326,"&lt;&gt;No",$B$7:B326,"&lt;&gt;"))</f>
        <v/>
      </c>
      <c r="AN326" s="22">
        <f>IF(B326="","",SUMIFS($Y$7:Y326,$AJ$7:AJ326,"&lt;&gt;No",$B$7:B326,"&lt;&gt;"))</f>
        <v/>
      </c>
    </row>
    <row r="327">
      <c r="A327" s="16" t="n"/>
      <c r="B327" s="17" t="n"/>
      <c r="C327" s="18" t="n"/>
      <c r="D327" s="18" t="n"/>
      <c r="E327" s="16" t="n"/>
      <c r="F327" s="16" t="n"/>
      <c r="G327" s="16" t="n"/>
      <c r="H327" s="16" t="n"/>
      <c r="I327" s="16" t="n"/>
      <c r="J327" s="16" t="n"/>
      <c r="K327" s="16" t="n"/>
      <c r="L327" s="16" t="n"/>
      <c r="M327" s="19" t="n"/>
      <c r="N327" s="19" t="n"/>
      <c r="O327" s="19" t="n"/>
      <c r="P327" s="19" t="n"/>
      <c r="Q327" s="19" t="n"/>
      <c r="R327" s="20" t="n"/>
      <c r="S327" s="19" t="n"/>
      <c r="T327" s="20" t="n"/>
      <c r="U327" s="20" t="n"/>
      <c r="V327" s="20" t="n"/>
      <c r="W327" s="20" t="n"/>
      <c r="X327" s="21">
        <f>IF(T327="","",T327-IF(U327="",0,U327)-IF(V327="",0,V327)-IF(W327="",0,W327))</f>
        <v/>
      </c>
      <c r="Y327" s="22">
        <f>IF(OR(R327="",R327=0,X327=""),"",X327/R327)</f>
        <v/>
      </c>
      <c r="Z327" s="16" t="n"/>
      <c r="AA327" s="16" t="n"/>
      <c r="AB327" s="16" t="n"/>
      <c r="AC327" s="16" t="n"/>
      <c r="AD327" s="16" t="n"/>
      <c r="AE327" s="16" t="n"/>
      <c r="AF327" s="16" t="n"/>
      <c r="AG327" s="16" t="n"/>
      <c r="AH327" s="23" t="n"/>
      <c r="AI327" s="21">
        <f>IF(X327="","",IF(G327="MXN",X327,IF(AH327="","",X327*AH327)))</f>
        <v/>
      </c>
      <c r="AJ327" s="16" t="n"/>
      <c r="AK327" s="24">
        <f>IF(B327="","",CHOOSE(WEEKDAY(B327,2),"Lunes","Martes","Miércoles","Jueves","Viernes","Sábado","Domingo"))</f>
        <v/>
      </c>
      <c r="AL327" s="24">
        <f>IF(C327="","",IF(HOUR(C327)&lt;6,"00-06",IF(HOUR(C327)&lt;10,"06-10",IF(HOUR(C327)&lt;14,"10-14",IF(HOUR(C327)&lt;18,"14-18",IF(HOUR(C327)&lt;22,"18-22","22-24"))))))</f>
        <v/>
      </c>
      <c r="AM327" s="21">
        <f>IF(B327="","",SUMIFS($X$7:X327,$AJ$7:AJ327,"&lt;&gt;No",$B$7:B327,"&lt;&gt;"))</f>
        <v/>
      </c>
      <c r="AN327" s="22">
        <f>IF(B327="","",SUMIFS($Y$7:Y327,$AJ$7:AJ327,"&lt;&gt;No",$B$7:B327,"&lt;&gt;"))</f>
        <v/>
      </c>
    </row>
    <row r="328">
      <c r="A328" s="16" t="n"/>
      <c r="B328" s="17" t="n"/>
      <c r="C328" s="18" t="n"/>
      <c r="D328" s="18" t="n"/>
      <c r="E328" s="16" t="n"/>
      <c r="F328" s="16" t="n"/>
      <c r="G328" s="16" t="n"/>
      <c r="H328" s="16" t="n"/>
      <c r="I328" s="16" t="n"/>
      <c r="J328" s="16" t="n"/>
      <c r="K328" s="16" t="n"/>
      <c r="L328" s="16" t="n"/>
      <c r="M328" s="19" t="n"/>
      <c r="N328" s="19" t="n"/>
      <c r="O328" s="19" t="n"/>
      <c r="P328" s="19" t="n"/>
      <c r="Q328" s="19" t="n"/>
      <c r="R328" s="20" t="n"/>
      <c r="S328" s="19" t="n"/>
      <c r="T328" s="20" t="n"/>
      <c r="U328" s="20" t="n"/>
      <c r="V328" s="20" t="n"/>
      <c r="W328" s="20" t="n"/>
      <c r="X328" s="21">
        <f>IF(T328="","",T328-IF(U328="",0,U328)-IF(V328="",0,V328)-IF(W328="",0,W328))</f>
        <v/>
      </c>
      <c r="Y328" s="22">
        <f>IF(OR(R328="",R328=0,X328=""),"",X328/R328)</f>
        <v/>
      </c>
      <c r="Z328" s="16" t="n"/>
      <c r="AA328" s="16" t="n"/>
      <c r="AB328" s="16" t="n"/>
      <c r="AC328" s="16" t="n"/>
      <c r="AD328" s="16" t="n"/>
      <c r="AE328" s="16" t="n"/>
      <c r="AF328" s="16" t="n"/>
      <c r="AG328" s="16" t="n"/>
      <c r="AH328" s="23" t="n"/>
      <c r="AI328" s="21">
        <f>IF(X328="","",IF(G328="MXN",X328,IF(AH328="","",X328*AH328)))</f>
        <v/>
      </c>
      <c r="AJ328" s="16" t="n"/>
      <c r="AK328" s="24">
        <f>IF(B328="","",CHOOSE(WEEKDAY(B328,2),"Lunes","Martes","Miércoles","Jueves","Viernes","Sábado","Domingo"))</f>
        <v/>
      </c>
      <c r="AL328" s="24">
        <f>IF(C328="","",IF(HOUR(C328)&lt;6,"00-06",IF(HOUR(C328)&lt;10,"06-10",IF(HOUR(C328)&lt;14,"10-14",IF(HOUR(C328)&lt;18,"14-18",IF(HOUR(C328)&lt;22,"18-22","22-24"))))))</f>
        <v/>
      </c>
      <c r="AM328" s="21">
        <f>IF(B328="","",SUMIFS($X$7:X328,$AJ$7:AJ328,"&lt;&gt;No",$B$7:B328,"&lt;&gt;"))</f>
        <v/>
      </c>
      <c r="AN328" s="22">
        <f>IF(B328="","",SUMIFS($Y$7:Y328,$AJ$7:AJ328,"&lt;&gt;No",$B$7:B328,"&lt;&gt;"))</f>
        <v/>
      </c>
    </row>
    <row r="329">
      <c r="A329" s="16" t="n"/>
      <c r="B329" s="17" t="n"/>
      <c r="C329" s="18" t="n"/>
      <c r="D329" s="18" t="n"/>
      <c r="E329" s="16" t="n"/>
      <c r="F329" s="16" t="n"/>
      <c r="G329" s="16" t="n"/>
      <c r="H329" s="16" t="n"/>
      <c r="I329" s="16" t="n"/>
      <c r="J329" s="16" t="n"/>
      <c r="K329" s="16" t="n"/>
      <c r="L329" s="16" t="n"/>
      <c r="M329" s="19" t="n"/>
      <c r="N329" s="19" t="n"/>
      <c r="O329" s="19" t="n"/>
      <c r="P329" s="19" t="n"/>
      <c r="Q329" s="19" t="n"/>
      <c r="R329" s="20" t="n"/>
      <c r="S329" s="19" t="n"/>
      <c r="T329" s="20" t="n"/>
      <c r="U329" s="20" t="n"/>
      <c r="V329" s="20" t="n"/>
      <c r="W329" s="20" t="n"/>
      <c r="X329" s="21">
        <f>IF(T329="","",T329-IF(U329="",0,U329)-IF(V329="",0,V329)-IF(W329="",0,W329))</f>
        <v/>
      </c>
      <c r="Y329" s="22">
        <f>IF(OR(R329="",R329=0,X329=""),"",X329/R329)</f>
        <v/>
      </c>
      <c r="Z329" s="16" t="n"/>
      <c r="AA329" s="16" t="n"/>
      <c r="AB329" s="16" t="n"/>
      <c r="AC329" s="16" t="n"/>
      <c r="AD329" s="16" t="n"/>
      <c r="AE329" s="16" t="n"/>
      <c r="AF329" s="16" t="n"/>
      <c r="AG329" s="16" t="n"/>
      <c r="AH329" s="23" t="n"/>
      <c r="AI329" s="21">
        <f>IF(X329="","",IF(G329="MXN",X329,IF(AH329="","",X329*AH329)))</f>
        <v/>
      </c>
      <c r="AJ329" s="16" t="n"/>
      <c r="AK329" s="24">
        <f>IF(B329="","",CHOOSE(WEEKDAY(B329,2),"Lunes","Martes","Miércoles","Jueves","Viernes","Sábado","Domingo"))</f>
        <v/>
      </c>
      <c r="AL329" s="24">
        <f>IF(C329="","",IF(HOUR(C329)&lt;6,"00-06",IF(HOUR(C329)&lt;10,"06-10",IF(HOUR(C329)&lt;14,"10-14",IF(HOUR(C329)&lt;18,"14-18",IF(HOUR(C329)&lt;22,"18-22","22-24"))))))</f>
        <v/>
      </c>
      <c r="AM329" s="21">
        <f>IF(B329="","",SUMIFS($X$7:X329,$AJ$7:AJ329,"&lt;&gt;No",$B$7:B329,"&lt;&gt;"))</f>
        <v/>
      </c>
      <c r="AN329" s="22">
        <f>IF(B329="","",SUMIFS($Y$7:Y329,$AJ$7:AJ329,"&lt;&gt;No",$B$7:B329,"&lt;&gt;"))</f>
        <v/>
      </c>
    </row>
    <row r="330">
      <c r="A330" s="16" t="n"/>
      <c r="B330" s="17" t="n"/>
      <c r="C330" s="18" t="n"/>
      <c r="D330" s="18" t="n"/>
      <c r="E330" s="16" t="n"/>
      <c r="F330" s="16" t="n"/>
      <c r="G330" s="16" t="n"/>
      <c r="H330" s="16" t="n"/>
      <c r="I330" s="16" t="n"/>
      <c r="J330" s="16" t="n"/>
      <c r="K330" s="16" t="n"/>
      <c r="L330" s="16" t="n"/>
      <c r="M330" s="19" t="n"/>
      <c r="N330" s="19" t="n"/>
      <c r="O330" s="19" t="n"/>
      <c r="P330" s="19" t="n"/>
      <c r="Q330" s="19" t="n"/>
      <c r="R330" s="20" t="n"/>
      <c r="S330" s="19" t="n"/>
      <c r="T330" s="20" t="n"/>
      <c r="U330" s="20" t="n"/>
      <c r="V330" s="20" t="n"/>
      <c r="W330" s="20" t="n"/>
      <c r="X330" s="21">
        <f>IF(T330="","",T330-IF(U330="",0,U330)-IF(V330="",0,V330)-IF(W330="",0,W330))</f>
        <v/>
      </c>
      <c r="Y330" s="22">
        <f>IF(OR(R330="",R330=0,X330=""),"",X330/R330)</f>
        <v/>
      </c>
      <c r="Z330" s="16" t="n"/>
      <c r="AA330" s="16" t="n"/>
      <c r="AB330" s="16" t="n"/>
      <c r="AC330" s="16" t="n"/>
      <c r="AD330" s="16" t="n"/>
      <c r="AE330" s="16" t="n"/>
      <c r="AF330" s="16" t="n"/>
      <c r="AG330" s="16" t="n"/>
      <c r="AH330" s="23" t="n"/>
      <c r="AI330" s="21">
        <f>IF(X330="","",IF(G330="MXN",X330,IF(AH330="","",X330*AH330)))</f>
        <v/>
      </c>
      <c r="AJ330" s="16" t="n"/>
      <c r="AK330" s="24">
        <f>IF(B330="","",CHOOSE(WEEKDAY(B330,2),"Lunes","Martes","Miércoles","Jueves","Viernes","Sábado","Domingo"))</f>
        <v/>
      </c>
      <c r="AL330" s="24">
        <f>IF(C330="","",IF(HOUR(C330)&lt;6,"00-06",IF(HOUR(C330)&lt;10,"06-10",IF(HOUR(C330)&lt;14,"10-14",IF(HOUR(C330)&lt;18,"14-18",IF(HOUR(C330)&lt;22,"18-22","22-24"))))))</f>
        <v/>
      </c>
      <c r="AM330" s="21">
        <f>IF(B330="","",SUMIFS($X$7:X330,$AJ$7:AJ330,"&lt;&gt;No",$B$7:B330,"&lt;&gt;"))</f>
        <v/>
      </c>
      <c r="AN330" s="22">
        <f>IF(B330="","",SUMIFS($Y$7:Y330,$AJ$7:AJ330,"&lt;&gt;No",$B$7:B330,"&lt;&gt;"))</f>
        <v/>
      </c>
    </row>
    <row r="331">
      <c r="A331" s="16" t="n"/>
      <c r="B331" s="17" t="n"/>
      <c r="C331" s="18" t="n"/>
      <c r="D331" s="18" t="n"/>
      <c r="E331" s="16" t="n"/>
      <c r="F331" s="16" t="n"/>
      <c r="G331" s="16" t="n"/>
      <c r="H331" s="16" t="n"/>
      <c r="I331" s="16" t="n"/>
      <c r="J331" s="16" t="n"/>
      <c r="K331" s="16" t="n"/>
      <c r="L331" s="16" t="n"/>
      <c r="M331" s="19" t="n"/>
      <c r="N331" s="19" t="n"/>
      <c r="O331" s="19" t="n"/>
      <c r="P331" s="19" t="n"/>
      <c r="Q331" s="19" t="n"/>
      <c r="R331" s="20" t="n"/>
      <c r="S331" s="19" t="n"/>
      <c r="T331" s="20" t="n"/>
      <c r="U331" s="20" t="n"/>
      <c r="V331" s="20" t="n"/>
      <c r="W331" s="20" t="n"/>
      <c r="X331" s="21">
        <f>IF(T331="","",T331-IF(U331="",0,U331)-IF(V331="",0,V331)-IF(W331="",0,W331))</f>
        <v/>
      </c>
      <c r="Y331" s="22">
        <f>IF(OR(R331="",R331=0,X331=""),"",X331/R331)</f>
        <v/>
      </c>
      <c r="Z331" s="16" t="n"/>
      <c r="AA331" s="16" t="n"/>
      <c r="AB331" s="16" t="n"/>
      <c r="AC331" s="16" t="n"/>
      <c r="AD331" s="16" t="n"/>
      <c r="AE331" s="16" t="n"/>
      <c r="AF331" s="16" t="n"/>
      <c r="AG331" s="16" t="n"/>
      <c r="AH331" s="23" t="n"/>
      <c r="AI331" s="21">
        <f>IF(X331="","",IF(G331="MXN",X331,IF(AH331="","",X331*AH331)))</f>
        <v/>
      </c>
      <c r="AJ331" s="16" t="n"/>
      <c r="AK331" s="24">
        <f>IF(B331="","",CHOOSE(WEEKDAY(B331,2),"Lunes","Martes","Miércoles","Jueves","Viernes","Sábado","Domingo"))</f>
        <v/>
      </c>
      <c r="AL331" s="24">
        <f>IF(C331="","",IF(HOUR(C331)&lt;6,"00-06",IF(HOUR(C331)&lt;10,"06-10",IF(HOUR(C331)&lt;14,"10-14",IF(HOUR(C331)&lt;18,"14-18",IF(HOUR(C331)&lt;22,"18-22","22-24"))))))</f>
        <v/>
      </c>
      <c r="AM331" s="21">
        <f>IF(B331="","",SUMIFS($X$7:X331,$AJ$7:AJ331,"&lt;&gt;No",$B$7:B331,"&lt;&gt;"))</f>
        <v/>
      </c>
      <c r="AN331" s="22">
        <f>IF(B331="","",SUMIFS($Y$7:Y331,$AJ$7:AJ331,"&lt;&gt;No",$B$7:B331,"&lt;&gt;"))</f>
        <v/>
      </c>
    </row>
    <row r="332">
      <c r="A332" s="16" t="n"/>
      <c r="B332" s="17" t="n"/>
      <c r="C332" s="18" t="n"/>
      <c r="D332" s="18" t="n"/>
      <c r="E332" s="16" t="n"/>
      <c r="F332" s="16" t="n"/>
      <c r="G332" s="16" t="n"/>
      <c r="H332" s="16" t="n"/>
      <c r="I332" s="16" t="n"/>
      <c r="J332" s="16" t="n"/>
      <c r="K332" s="16" t="n"/>
      <c r="L332" s="16" t="n"/>
      <c r="M332" s="19" t="n"/>
      <c r="N332" s="19" t="n"/>
      <c r="O332" s="19" t="n"/>
      <c r="P332" s="19" t="n"/>
      <c r="Q332" s="19" t="n"/>
      <c r="R332" s="20" t="n"/>
      <c r="S332" s="19" t="n"/>
      <c r="T332" s="20" t="n"/>
      <c r="U332" s="20" t="n"/>
      <c r="V332" s="20" t="n"/>
      <c r="W332" s="20" t="n"/>
      <c r="X332" s="21">
        <f>IF(T332="","",T332-IF(U332="",0,U332)-IF(V332="",0,V332)-IF(W332="",0,W332))</f>
        <v/>
      </c>
      <c r="Y332" s="22">
        <f>IF(OR(R332="",R332=0,X332=""),"",X332/R332)</f>
        <v/>
      </c>
      <c r="Z332" s="16" t="n"/>
      <c r="AA332" s="16" t="n"/>
      <c r="AB332" s="16" t="n"/>
      <c r="AC332" s="16" t="n"/>
      <c r="AD332" s="16" t="n"/>
      <c r="AE332" s="16" t="n"/>
      <c r="AF332" s="16" t="n"/>
      <c r="AG332" s="16" t="n"/>
      <c r="AH332" s="23" t="n"/>
      <c r="AI332" s="21">
        <f>IF(X332="","",IF(G332="MXN",X332,IF(AH332="","",X332*AH332)))</f>
        <v/>
      </c>
      <c r="AJ332" s="16" t="n"/>
      <c r="AK332" s="24">
        <f>IF(B332="","",CHOOSE(WEEKDAY(B332,2),"Lunes","Martes","Miércoles","Jueves","Viernes","Sábado","Domingo"))</f>
        <v/>
      </c>
      <c r="AL332" s="24">
        <f>IF(C332="","",IF(HOUR(C332)&lt;6,"00-06",IF(HOUR(C332)&lt;10,"06-10",IF(HOUR(C332)&lt;14,"10-14",IF(HOUR(C332)&lt;18,"14-18",IF(HOUR(C332)&lt;22,"18-22","22-24"))))))</f>
        <v/>
      </c>
      <c r="AM332" s="21">
        <f>IF(B332="","",SUMIFS($X$7:X332,$AJ$7:AJ332,"&lt;&gt;No",$B$7:B332,"&lt;&gt;"))</f>
        <v/>
      </c>
      <c r="AN332" s="22">
        <f>IF(B332="","",SUMIFS($Y$7:Y332,$AJ$7:AJ332,"&lt;&gt;No",$B$7:B332,"&lt;&gt;"))</f>
        <v/>
      </c>
    </row>
    <row r="333">
      <c r="A333" s="16" t="n"/>
      <c r="B333" s="17" t="n"/>
      <c r="C333" s="18" t="n"/>
      <c r="D333" s="18" t="n"/>
      <c r="E333" s="16" t="n"/>
      <c r="F333" s="16" t="n"/>
      <c r="G333" s="16" t="n"/>
      <c r="H333" s="16" t="n"/>
      <c r="I333" s="16" t="n"/>
      <c r="J333" s="16" t="n"/>
      <c r="K333" s="16" t="n"/>
      <c r="L333" s="16" t="n"/>
      <c r="M333" s="19" t="n"/>
      <c r="N333" s="19" t="n"/>
      <c r="O333" s="19" t="n"/>
      <c r="P333" s="19" t="n"/>
      <c r="Q333" s="19" t="n"/>
      <c r="R333" s="20" t="n"/>
      <c r="S333" s="19" t="n"/>
      <c r="T333" s="20" t="n"/>
      <c r="U333" s="20" t="n"/>
      <c r="V333" s="20" t="n"/>
      <c r="W333" s="20" t="n"/>
      <c r="X333" s="21">
        <f>IF(T333="","",T333-IF(U333="",0,U333)-IF(V333="",0,V333)-IF(W333="",0,W333))</f>
        <v/>
      </c>
      <c r="Y333" s="22">
        <f>IF(OR(R333="",R333=0,X333=""),"",X333/R333)</f>
        <v/>
      </c>
      <c r="Z333" s="16" t="n"/>
      <c r="AA333" s="16" t="n"/>
      <c r="AB333" s="16" t="n"/>
      <c r="AC333" s="16" t="n"/>
      <c r="AD333" s="16" t="n"/>
      <c r="AE333" s="16" t="n"/>
      <c r="AF333" s="16" t="n"/>
      <c r="AG333" s="16" t="n"/>
      <c r="AH333" s="23" t="n"/>
      <c r="AI333" s="21">
        <f>IF(X333="","",IF(G333="MXN",X333,IF(AH333="","",X333*AH333)))</f>
        <v/>
      </c>
      <c r="AJ333" s="16" t="n"/>
      <c r="AK333" s="24">
        <f>IF(B333="","",CHOOSE(WEEKDAY(B333,2),"Lunes","Martes","Miércoles","Jueves","Viernes","Sábado","Domingo"))</f>
        <v/>
      </c>
      <c r="AL333" s="24">
        <f>IF(C333="","",IF(HOUR(C333)&lt;6,"00-06",IF(HOUR(C333)&lt;10,"06-10",IF(HOUR(C333)&lt;14,"10-14",IF(HOUR(C333)&lt;18,"14-18",IF(HOUR(C333)&lt;22,"18-22","22-24"))))))</f>
        <v/>
      </c>
      <c r="AM333" s="21">
        <f>IF(B333="","",SUMIFS($X$7:X333,$AJ$7:AJ333,"&lt;&gt;No",$B$7:B333,"&lt;&gt;"))</f>
        <v/>
      </c>
      <c r="AN333" s="22">
        <f>IF(B333="","",SUMIFS($Y$7:Y333,$AJ$7:AJ333,"&lt;&gt;No",$B$7:B333,"&lt;&gt;"))</f>
        <v/>
      </c>
    </row>
    <row r="334">
      <c r="A334" s="16" t="n"/>
      <c r="B334" s="17" t="n"/>
      <c r="C334" s="18" t="n"/>
      <c r="D334" s="18" t="n"/>
      <c r="E334" s="16" t="n"/>
      <c r="F334" s="16" t="n"/>
      <c r="G334" s="16" t="n"/>
      <c r="H334" s="16" t="n"/>
      <c r="I334" s="16" t="n"/>
      <c r="J334" s="16" t="n"/>
      <c r="K334" s="16" t="n"/>
      <c r="L334" s="16" t="n"/>
      <c r="M334" s="19" t="n"/>
      <c r="N334" s="19" t="n"/>
      <c r="O334" s="19" t="n"/>
      <c r="P334" s="19" t="n"/>
      <c r="Q334" s="19" t="n"/>
      <c r="R334" s="20" t="n"/>
      <c r="S334" s="19" t="n"/>
      <c r="T334" s="20" t="n"/>
      <c r="U334" s="20" t="n"/>
      <c r="V334" s="20" t="n"/>
      <c r="W334" s="20" t="n"/>
      <c r="X334" s="21">
        <f>IF(T334="","",T334-IF(U334="",0,U334)-IF(V334="",0,V334)-IF(W334="",0,W334))</f>
        <v/>
      </c>
      <c r="Y334" s="22">
        <f>IF(OR(R334="",R334=0,X334=""),"",X334/R334)</f>
        <v/>
      </c>
      <c r="Z334" s="16" t="n"/>
      <c r="AA334" s="16" t="n"/>
      <c r="AB334" s="16" t="n"/>
      <c r="AC334" s="16" t="n"/>
      <c r="AD334" s="16" t="n"/>
      <c r="AE334" s="16" t="n"/>
      <c r="AF334" s="16" t="n"/>
      <c r="AG334" s="16" t="n"/>
      <c r="AH334" s="23" t="n"/>
      <c r="AI334" s="21">
        <f>IF(X334="","",IF(G334="MXN",X334,IF(AH334="","",X334*AH334)))</f>
        <v/>
      </c>
      <c r="AJ334" s="16" t="n"/>
      <c r="AK334" s="24">
        <f>IF(B334="","",CHOOSE(WEEKDAY(B334,2),"Lunes","Martes","Miércoles","Jueves","Viernes","Sábado","Domingo"))</f>
        <v/>
      </c>
      <c r="AL334" s="24">
        <f>IF(C334="","",IF(HOUR(C334)&lt;6,"00-06",IF(HOUR(C334)&lt;10,"06-10",IF(HOUR(C334)&lt;14,"10-14",IF(HOUR(C334)&lt;18,"14-18",IF(HOUR(C334)&lt;22,"18-22","22-24"))))))</f>
        <v/>
      </c>
      <c r="AM334" s="21">
        <f>IF(B334="","",SUMIFS($X$7:X334,$AJ$7:AJ334,"&lt;&gt;No",$B$7:B334,"&lt;&gt;"))</f>
        <v/>
      </c>
      <c r="AN334" s="22">
        <f>IF(B334="","",SUMIFS($Y$7:Y334,$AJ$7:AJ334,"&lt;&gt;No",$B$7:B334,"&lt;&gt;"))</f>
        <v/>
      </c>
    </row>
    <row r="335">
      <c r="A335" s="16" t="n"/>
      <c r="B335" s="17" t="n"/>
      <c r="C335" s="18" t="n"/>
      <c r="D335" s="18" t="n"/>
      <c r="E335" s="16" t="n"/>
      <c r="F335" s="16" t="n"/>
      <c r="G335" s="16" t="n"/>
      <c r="H335" s="16" t="n"/>
      <c r="I335" s="16" t="n"/>
      <c r="J335" s="16" t="n"/>
      <c r="K335" s="16" t="n"/>
      <c r="L335" s="16" t="n"/>
      <c r="M335" s="19" t="n"/>
      <c r="N335" s="19" t="n"/>
      <c r="O335" s="19" t="n"/>
      <c r="P335" s="19" t="n"/>
      <c r="Q335" s="19" t="n"/>
      <c r="R335" s="20" t="n"/>
      <c r="S335" s="19" t="n"/>
      <c r="T335" s="20" t="n"/>
      <c r="U335" s="20" t="n"/>
      <c r="V335" s="20" t="n"/>
      <c r="W335" s="20" t="n"/>
      <c r="X335" s="21">
        <f>IF(T335="","",T335-IF(U335="",0,U335)-IF(V335="",0,V335)-IF(W335="",0,W335))</f>
        <v/>
      </c>
      <c r="Y335" s="22">
        <f>IF(OR(R335="",R335=0,X335=""),"",X335/R335)</f>
        <v/>
      </c>
      <c r="Z335" s="16" t="n"/>
      <c r="AA335" s="16" t="n"/>
      <c r="AB335" s="16" t="n"/>
      <c r="AC335" s="16" t="n"/>
      <c r="AD335" s="16" t="n"/>
      <c r="AE335" s="16" t="n"/>
      <c r="AF335" s="16" t="n"/>
      <c r="AG335" s="16" t="n"/>
      <c r="AH335" s="23" t="n"/>
      <c r="AI335" s="21">
        <f>IF(X335="","",IF(G335="MXN",X335,IF(AH335="","",X335*AH335)))</f>
        <v/>
      </c>
      <c r="AJ335" s="16" t="n"/>
      <c r="AK335" s="24">
        <f>IF(B335="","",CHOOSE(WEEKDAY(B335,2),"Lunes","Martes","Miércoles","Jueves","Viernes","Sábado","Domingo"))</f>
        <v/>
      </c>
      <c r="AL335" s="24">
        <f>IF(C335="","",IF(HOUR(C335)&lt;6,"00-06",IF(HOUR(C335)&lt;10,"06-10",IF(HOUR(C335)&lt;14,"10-14",IF(HOUR(C335)&lt;18,"14-18",IF(HOUR(C335)&lt;22,"18-22","22-24"))))))</f>
        <v/>
      </c>
      <c r="AM335" s="21">
        <f>IF(B335="","",SUMIFS($X$7:X335,$AJ$7:AJ335,"&lt;&gt;No",$B$7:B335,"&lt;&gt;"))</f>
        <v/>
      </c>
      <c r="AN335" s="22">
        <f>IF(B335="","",SUMIFS($Y$7:Y335,$AJ$7:AJ335,"&lt;&gt;No",$B$7:B335,"&lt;&gt;"))</f>
        <v/>
      </c>
    </row>
    <row r="336">
      <c r="A336" s="16" t="n"/>
      <c r="B336" s="17" t="n"/>
      <c r="C336" s="18" t="n"/>
      <c r="D336" s="18" t="n"/>
      <c r="E336" s="16" t="n"/>
      <c r="F336" s="16" t="n"/>
      <c r="G336" s="16" t="n"/>
      <c r="H336" s="16" t="n"/>
      <c r="I336" s="16" t="n"/>
      <c r="J336" s="16" t="n"/>
      <c r="K336" s="16" t="n"/>
      <c r="L336" s="16" t="n"/>
      <c r="M336" s="19" t="n"/>
      <c r="N336" s="19" t="n"/>
      <c r="O336" s="19" t="n"/>
      <c r="P336" s="19" t="n"/>
      <c r="Q336" s="19" t="n"/>
      <c r="R336" s="20" t="n"/>
      <c r="S336" s="19" t="n"/>
      <c r="T336" s="20" t="n"/>
      <c r="U336" s="20" t="n"/>
      <c r="V336" s="20" t="n"/>
      <c r="W336" s="20" t="n"/>
      <c r="X336" s="21">
        <f>IF(T336="","",T336-IF(U336="",0,U336)-IF(V336="",0,V336)-IF(W336="",0,W336))</f>
        <v/>
      </c>
      <c r="Y336" s="22">
        <f>IF(OR(R336="",R336=0,X336=""),"",X336/R336)</f>
        <v/>
      </c>
      <c r="Z336" s="16" t="n"/>
      <c r="AA336" s="16" t="n"/>
      <c r="AB336" s="16" t="n"/>
      <c r="AC336" s="16" t="n"/>
      <c r="AD336" s="16" t="n"/>
      <c r="AE336" s="16" t="n"/>
      <c r="AF336" s="16" t="n"/>
      <c r="AG336" s="16" t="n"/>
      <c r="AH336" s="23" t="n"/>
      <c r="AI336" s="21">
        <f>IF(X336="","",IF(G336="MXN",X336,IF(AH336="","",X336*AH336)))</f>
        <v/>
      </c>
      <c r="AJ336" s="16" t="n"/>
      <c r="AK336" s="24">
        <f>IF(B336="","",CHOOSE(WEEKDAY(B336,2),"Lunes","Martes","Miércoles","Jueves","Viernes","Sábado","Domingo"))</f>
        <v/>
      </c>
      <c r="AL336" s="24">
        <f>IF(C336="","",IF(HOUR(C336)&lt;6,"00-06",IF(HOUR(C336)&lt;10,"06-10",IF(HOUR(C336)&lt;14,"10-14",IF(HOUR(C336)&lt;18,"14-18",IF(HOUR(C336)&lt;22,"18-22","22-24"))))))</f>
        <v/>
      </c>
      <c r="AM336" s="21">
        <f>IF(B336="","",SUMIFS($X$7:X336,$AJ$7:AJ336,"&lt;&gt;No",$B$7:B336,"&lt;&gt;"))</f>
        <v/>
      </c>
      <c r="AN336" s="22">
        <f>IF(B336="","",SUMIFS($Y$7:Y336,$AJ$7:AJ336,"&lt;&gt;No",$B$7:B336,"&lt;&gt;"))</f>
        <v/>
      </c>
    </row>
    <row r="337">
      <c r="A337" s="16" t="n"/>
      <c r="B337" s="17" t="n"/>
      <c r="C337" s="18" t="n"/>
      <c r="D337" s="18" t="n"/>
      <c r="E337" s="16" t="n"/>
      <c r="F337" s="16" t="n"/>
      <c r="G337" s="16" t="n"/>
      <c r="H337" s="16" t="n"/>
      <c r="I337" s="16" t="n"/>
      <c r="J337" s="16" t="n"/>
      <c r="K337" s="16" t="n"/>
      <c r="L337" s="16" t="n"/>
      <c r="M337" s="19" t="n"/>
      <c r="N337" s="19" t="n"/>
      <c r="O337" s="19" t="n"/>
      <c r="P337" s="19" t="n"/>
      <c r="Q337" s="19" t="n"/>
      <c r="R337" s="20" t="n"/>
      <c r="S337" s="19" t="n"/>
      <c r="T337" s="20" t="n"/>
      <c r="U337" s="20" t="n"/>
      <c r="V337" s="20" t="n"/>
      <c r="W337" s="20" t="n"/>
      <c r="X337" s="21">
        <f>IF(T337="","",T337-IF(U337="",0,U337)-IF(V337="",0,V337)-IF(W337="",0,W337))</f>
        <v/>
      </c>
      <c r="Y337" s="22">
        <f>IF(OR(R337="",R337=0,X337=""),"",X337/R337)</f>
        <v/>
      </c>
      <c r="Z337" s="16" t="n"/>
      <c r="AA337" s="16" t="n"/>
      <c r="AB337" s="16" t="n"/>
      <c r="AC337" s="16" t="n"/>
      <c r="AD337" s="16" t="n"/>
      <c r="AE337" s="16" t="n"/>
      <c r="AF337" s="16" t="n"/>
      <c r="AG337" s="16" t="n"/>
      <c r="AH337" s="23" t="n"/>
      <c r="AI337" s="21">
        <f>IF(X337="","",IF(G337="MXN",X337,IF(AH337="","",X337*AH337)))</f>
        <v/>
      </c>
      <c r="AJ337" s="16" t="n"/>
      <c r="AK337" s="24">
        <f>IF(B337="","",CHOOSE(WEEKDAY(B337,2),"Lunes","Martes","Miércoles","Jueves","Viernes","Sábado","Domingo"))</f>
        <v/>
      </c>
      <c r="AL337" s="24">
        <f>IF(C337="","",IF(HOUR(C337)&lt;6,"00-06",IF(HOUR(C337)&lt;10,"06-10",IF(HOUR(C337)&lt;14,"10-14",IF(HOUR(C337)&lt;18,"14-18",IF(HOUR(C337)&lt;22,"18-22","22-24"))))))</f>
        <v/>
      </c>
      <c r="AM337" s="21">
        <f>IF(B337="","",SUMIFS($X$7:X337,$AJ$7:AJ337,"&lt;&gt;No",$B$7:B337,"&lt;&gt;"))</f>
        <v/>
      </c>
      <c r="AN337" s="22">
        <f>IF(B337="","",SUMIFS($Y$7:Y337,$AJ$7:AJ337,"&lt;&gt;No",$B$7:B337,"&lt;&gt;"))</f>
        <v/>
      </c>
    </row>
    <row r="338">
      <c r="A338" s="16" t="n"/>
      <c r="B338" s="17" t="n"/>
      <c r="C338" s="18" t="n"/>
      <c r="D338" s="18" t="n"/>
      <c r="E338" s="16" t="n"/>
      <c r="F338" s="16" t="n"/>
      <c r="G338" s="16" t="n"/>
      <c r="H338" s="16" t="n"/>
      <c r="I338" s="16" t="n"/>
      <c r="J338" s="16" t="n"/>
      <c r="K338" s="16" t="n"/>
      <c r="L338" s="16" t="n"/>
      <c r="M338" s="19" t="n"/>
      <c r="N338" s="19" t="n"/>
      <c r="O338" s="19" t="n"/>
      <c r="P338" s="19" t="n"/>
      <c r="Q338" s="19" t="n"/>
      <c r="R338" s="20" t="n"/>
      <c r="S338" s="19" t="n"/>
      <c r="T338" s="20" t="n"/>
      <c r="U338" s="20" t="n"/>
      <c r="V338" s="20" t="n"/>
      <c r="W338" s="20" t="n"/>
      <c r="X338" s="21">
        <f>IF(T338="","",T338-IF(U338="",0,U338)-IF(V338="",0,V338)-IF(W338="",0,W338))</f>
        <v/>
      </c>
      <c r="Y338" s="22">
        <f>IF(OR(R338="",R338=0,X338=""),"",X338/R338)</f>
        <v/>
      </c>
      <c r="Z338" s="16" t="n"/>
      <c r="AA338" s="16" t="n"/>
      <c r="AB338" s="16" t="n"/>
      <c r="AC338" s="16" t="n"/>
      <c r="AD338" s="16" t="n"/>
      <c r="AE338" s="16" t="n"/>
      <c r="AF338" s="16" t="n"/>
      <c r="AG338" s="16" t="n"/>
      <c r="AH338" s="23" t="n"/>
      <c r="AI338" s="21">
        <f>IF(X338="","",IF(G338="MXN",X338,IF(AH338="","",X338*AH338)))</f>
        <v/>
      </c>
      <c r="AJ338" s="16" t="n"/>
      <c r="AK338" s="24">
        <f>IF(B338="","",CHOOSE(WEEKDAY(B338,2),"Lunes","Martes","Miércoles","Jueves","Viernes","Sábado","Domingo"))</f>
        <v/>
      </c>
      <c r="AL338" s="24">
        <f>IF(C338="","",IF(HOUR(C338)&lt;6,"00-06",IF(HOUR(C338)&lt;10,"06-10",IF(HOUR(C338)&lt;14,"10-14",IF(HOUR(C338)&lt;18,"14-18",IF(HOUR(C338)&lt;22,"18-22","22-24"))))))</f>
        <v/>
      </c>
      <c r="AM338" s="21">
        <f>IF(B338="","",SUMIFS($X$7:X338,$AJ$7:AJ338,"&lt;&gt;No",$B$7:B338,"&lt;&gt;"))</f>
        <v/>
      </c>
      <c r="AN338" s="22">
        <f>IF(B338="","",SUMIFS($Y$7:Y338,$AJ$7:AJ338,"&lt;&gt;No",$B$7:B338,"&lt;&gt;"))</f>
        <v/>
      </c>
    </row>
    <row r="339">
      <c r="A339" s="16" t="n"/>
      <c r="B339" s="17" t="n"/>
      <c r="C339" s="18" t="n"/>
      <c r="D339" s="18" t="n"/>
      <c r="E339" s="16" t="n"/>
      <c r="F339" s="16" t="n"/>
      <c r="G339" s="16" t="n"/>
      <c r="H339" s="16" t="n"/>
      <c r="I339" s="16" t="n"/>
      <c r="J339" s="16" t="n"/>
      <c r="K339" s="16" t="n"/>
      <c r="L339" s="16" t="n"/>
      <c r="M339" s="19" t="n"/>
      <c r="N339" s="19" t="n"/>
      <c r="O339" s="19" t="n"/>
      <c r="P339" s="19" t="n"/>
      <c r="Q339" s="19" t="n"/>
      <c r="R339" s="20" t="n"/>
      <c r="S339" s="19" t="n"/>
      <c r="T339" s="20" t="n"/>
      <c r="U339" s="20" t="n"/>
      <c r="V339" s="20" t="n"/>
      <c r="W339" s="20" t="n"/>
      <c r="X339" s="21">
        <f>IF(T339="","",T339-IF(U339="",0,U339)-IF(V339="",0,V339)-IF(W339="",0,W339))</f>
        <v/>
      </c>
      <c r="Y339" s="22">
        <f>IF(OR(R339="",R339=0,X339=""),"",X339/R339)</f>
        <v/>
      </c>
      <c r="Z339" s="16" t="n"/>
      <c r="AA339" s="16" t="n"/>
      <c r="AB339" s="16" t="n"/>
      <c r="AC339" s="16" t="n"/>
      <c r="AD339" s="16" t="n"/>
      <c r="AE339" s="16" t="n"/>
      <c r="AF339" s="16" t="n"/>
      <c r="AG339" s="16" t="n"/>
      <c r="AH339" s="23" t="n"/>
      <c r="AI339" s="21">
        <f>IF(X339="","",IF(G339="MXN",X339,IF(AH339="","",X339*AH339)))</f>
        <v/>
      </c>
      <c r="AJ339" s="16" t="n"/>
      <c r="AK339" s="24">
        <f>IF(B339="","",CHOOSE(WEEKDAY(B339,2),"Lunes","Martes","Miércoles","Jueves","Viernes","Sábado","Domingo"))</f>
        <v/>
      </c>
      <c r="AL339" s="24">
        <f>IF(C339="","",IF(HOUR(C339)&lt;6,"00-06",IF(HOUR(C339)&lt;10,"06-10",IF(HOUR(C339)&lt;14,"10-14",IF(HOUR(C339)&lt;18,"14-18",IF(HOUR(C339)&lt;22,"18-22","22-24"))))))</f>
        <v/>
      </c>
      <c r="AM339" s="21">
        <f>IF(B339="","",SUMIFS($X$7:X339,$AJ$7:AJ339,"&lt;&gt;No",$B$7:B339,"&lt;&gt;"))</f>
        <v/>
      </c>
      <c r="AN339" s="22">
        <f>IF(B339="","",SUMIFS($Y$7:Y339,$AJ$7:AJ339,"&lt;&gt;No",$B$7:B339,"&lt;&gt;"))</f>
        <v/>
      </c>
    </row>
    <row r="340">
      <c r="A340" s="16" t="n"/>
      <c r="B340" s="17" t="n"/>
      <c r="C340" s="18" t="n"/>
      <c r="D340" s="18" t="n"/>
      <c r="E340" s="16" t="n"/>
      <c r="F340" s="16" t="n"/>
      <c r="G340" s="16" t="n"/>
      <c r="H340" s="16" t="n"/>
      <c r="I340" s="16" t="n"/>
      <c r="J340" s="16" t="n"/>
      <c r="K340" s="16" t="n"/>
      <c r="L340" s="16" t="n"/>
      <c r="M340" s="19" t="n"/>
      <c r="N340" s="19" t="n"/>
      <c r="O340" s="19" t="n"/>
      <c r="P340" s="19" t="n"/>
      <c r="Q340" s="19" t="n"/>
      <c r="R340" s="20" t="n"/>
      <c r="S340" s="19" t="n"/>
      <c r="T340" s="20" t="n"/>
      <c r="U340" s="20" t="n"/>
      <c r="V340" s="20" t="n"/>
      <c r="W340" s="20" t="n"/>
      <c r="X340" s="21">
        <f>IF(T340="","",T340-IF(U340="",0,U340)-IF(V340="",0,V340)-IF(W340="",0,W340))</f>
        <v/>
      </c>
      <c r="Y340" s="22">
        <f>IF(OR(R340="",R340=0,X340=""),"",X340/R340)</f>
        <v/>
      </c>
      <c r="Z340" s="16" t="n"/>
      <c r="AA340" s="16" t="n"/>
      <c r="AB340" s="16" t="n"/>
      <c r="AC340" s="16" t="n"/>
      <c r="AD340" s="16" t="n"/>
      <c r="AE340" s="16" t="n"/>
      <c r="AF340" s="16" t="n"/>
      <c r="AG340" s="16" t="n"/>
      <c r="AH340" s="23" t="n"/>
      <c r="AI340" s="21">
        <f>IF(X340="","",IF(G340="MXN",X340,IF(AH340="","",X340*AH340)))</f>
        <v/>
      </c>
      <c r="AJ340" s="16" t="n"/>
      <c r="AK340" s="24">
        <f>IF(B340="","",CHOOSE(WEEKDAY(B340,2),"Lunes","Martes","Miércoles","Jueves","Viernes","Sábado","Domingo"))</f>
        <v/>
      </c>
      <c r="AL340" s="24">
        <f>IF(C340="","",IF(HOUR(C340)&lt;6,"00-06",IF(HOUR(C340)&lt;10,"06-10",IF(HOUR(C340)&lt;14,"10-14",IF(HOUR(C340)&lt;18,"14-18",IF(HOUR(C340)&lt;22,"18-22","22-24"))))))</f>
        <v/>
      </c>
      <c r="AM340" s="21">
        <f>IF(B340="","",SUMIFS($X$7:X340,$AJ$7:AJ340,"&lt;&gt;No",$B$7:B340,"&lt;&gt;"))</f>
        <v/>
      </c>
      <c r="AN340" s="22">
        <f>IF(B340="","",SUMIFS($Y$7:Y340,$AJ$7:AJ340,"&lt;&gt;No",$B$7:B340,"&lt;&gt;"))</f>
        <v/>
      </c>
    </row>
    <row r="341">
      <c r="A341" s="16" t="n"/>
      <c r="B341" s="17" t="n"/>
      <c r="C341" s="18" t="n"/>
      <c r="D341" s="18" t="n"/>
      <c r="E341" s="16" t="n"/>
      <c r="F341" s="16" t="n"/>
      <c r="G341" s="16" t="n"/>
      <c r="H341" s="16" t="n"/>
      <c r="I341" s="16" t="n"/>
      <c r="J341" s="16" t="n"/>
      <c r="K341" s="16" t="n"/>
      <c r="L341" s="16" t="n"/>
      <c r="M341" s="19" t="n"/>
      <c r="N341" s="19" t="n"/>
      <c r="O341" s="19" t="n"/>
      <c r="P341" s="19" t="n"/>
      <c r="Q341" s="19" t="n"/>
      <c r="R341" s="20" t="n"/>
      <c r="S341" s="19" t="n"/>
      <c r="T341" s="20" t="n"/>
      <c r="U341" s="20" t="n"/>
      <c r="V341" s="20" t="n"/>
      <c r="W341" s="20" t="n"/>
      <c r="X341" s="21">
        <f>IF(T341="","",T341-IF(U341="",0,U341)-IF(V341="",0,V341)-IF(W341="",0,W341))</f>
        <v/>
      </c>
      <c r="Y341" s="22">
        <f>IF(OR(R341="",R341=0,X341=""),"",X341/R341)</f>
        <v/>
      </c>
      <c r="Z341" s="16" t="n"/>
      <c r="AA341" s="16" t="n"/>
      <c r="AB341" s="16" t="n"/>
      <c r="AC341" s="16" t="n"/>
      <c r="AD341" s="16" t="n"/>
      <c r="AE341" s="16" t="n"/>
      <c r="AF341" s="16" t="n"/>
      <c r="AG341" s="16" t="n"/>
      <c r="AH341" s="23" t="n"/>
      <c r="AI341" s="21">
        <f>IF(X341="","",IF(G341="MXN",X341,IF(AH341="","",X341*AH341)))</f>
        <v/>
      </c>
      <c r="AJ341" s="16" t="n"/>
      <c r="AK341" s="24">
        <f>IF(B341="","",CHOOSE(WEEKDAY(B341,2),"Lunes","Martes","Miércoles","Jueves","Viernes","Sábado","Domingo"))</f>
        <v/>
      </c>
      <c r="AL341" s="24">
        <f>IF(C341="","",IF(HOUR(C341)&lt;6,"00-06",IF(HOUR(C341)&lt;10,"06-10",IF(HOUR(C341)&lt;14,"10-14",IF(HOUR(C341)&lt;18,"14-18",IF(HOUR(C341)&lt;22,"18-22","22-24"))))))</f>
        <v/>
      </c>
      <c r="AM341" s="21">
        <f>IF(B341="","",SUMIFS($X$7:X341,$AJ$7:AJ341,"&lt;&gt;No",$B$7:B341,"&lt;&gt;"))</f>
        <v/>
      </c>
      <c r="AN341" s="22">
        <f>IF(B341="","",SUMIFS($Y$7:Y341,$AJ$7:AJ341,"&lt;&gt;No",$B$7:B341,"&lt;&gt;"))</f>
        <v/>
      </c>
    </row>
    <row r="342">
      <c r="A342" s="16" t="n"/>
      <c r="B342" s="17" t="n"/>
      <c r="C342" s="18" t="n"/>
      <c r="D342" s="18" t="n"/>
      <c r="E342" s="16" t="n"/>
      <c r="F342" s="16" t="n"/>
      <c r="G342" s="16" t="n"/>
      <c r="H342" s="16" t="n"/>
      <c r="I342" s="16" t="n"/>
      <c r="J342" s="16" t="n"/>
      <c r="K342" s="16" t="n"/>
      <c r="L342" s="16" t="n"/>
      <c r="M342" s="19" t="n"/>
      <c r="N342" s="19" t="n"/>
      <c r="O342" s="19" t="n"/>
      <c r="P342" s="19" t="n"/>
      <c r="Q342" s="19" t="n"/>
      <c r="R342" s="20" t="n"/>
      <c r="S342" s="19" t="n"/>
      <c r="T342" s="20" t="n"/>
      <c r="U342" s="20" t="n"/>
      <c r="V342" s="20" t="n"/>
      <c r="W342" s="20" t="n"/>
      <c r="X342" s="21">
        <f>IF(T342="","",T342-IF(U342="",0,U342)-IF(V342="",0,V342)-IF(W342="",0,W342))</f>
        <v/>
      </c>
      <c r="Y342" s="22">
        <f>IF(OR(R342="",R342=0,X342=""),"",X342/R342)</f>
        <v/>
      </c>
      <c r="Z342" s="16" t="n"/>
      <c r="AA342" s="16" t="n"/>
      <c r="AB342" s="16" t="n"/>
      <c r="AC342" s="16" t="n"/>
      <c r="AD342" s="16" t="n"/>
      <c r="AE342" s="16" t="n"/>
      <c r="AF342" s="16" t="n"/>
      <c r="AG342" s="16" t="n"/>
      <c r="AH342" s="23" t="n"/>
      <c r="AI342" s="21">
        <f>IF(X342="","",IF(G342="MXN",X342,IF(AH342="","",X342*AH342)))</f>
        <v/>
      </c>
      <c r="AJ342" s="16" t="n"/>
      <c r="AK342" s="24">
        <f>IF(B342="","",CHOOSE(WEEKDAY(B342,2),"Lunes","Martes","Miércoles","Jueves","Viernes","Sábado","Domingo"))</f>
        <v/>
      </c>
      <c r="AL342" s="24">
        <f>IF(C342="","",IF(HOUR(C342)&lt;6,"00-06",IF(HOUR(C342)&lt;10,"06-10",IF(HOUR(C342)&lt;14,"10-14",IF(HOUR(C342)&lt;18,"14-18",IF(HOUR(C342)&lt;22,"18-22","22-24"))))))</f>
        <v/>
      </c>
      <c r="AM342" s="21">
        <f>IF(B342="","",SUMIFS($X$7:X342,$AJ$7:AJ342,"&lt;&gt;No",$B$7:B342,"&lt;&gt;"))</f>
        <v/>
      </c>
      <c r="AN342" s="22">
        <f>IF(B342="","",SUMIFS($Y$7:Y342,$AJ$7:AJ342,"&lt;&gt;No",$B$7:B342,"&lt;&gt;"))</f>
        <v/>
      </c>
    </row>
    <row r="343">
      <c r="A343" s="16" t="n"/>
      <c r="B343" s="17" t="n"/>
      <c r="C343" s="18" t="n"/>
      <c r="D343" s="18" t="n"/>
      <c r="E343" s="16" t="n"/>
      <c r="F343" s="16" t="n"/>
      <c r="G343" s="16" t="n"/>
      <c r="H343" s="16" t="n"/>
      <c r="I343" s="16" t="n"/>
      <c r="J343" s="16" t="n"/>
      <c r="K343" s="16" t="n"/>
      <c r="L343" s="16" t="n"/>
      <c r="M343" s="19" t="n"/>
      <c r="N343" s="19" t="n"/>
      <c r="O343" s="19" t="n"/>
      <c r="P343" s="19" t="n"/>
      <c r="Q343" s="19" t="n"/>
      <c r="R343" s="20" t="n"/>
      <c r="S343" s="19" t="n"/>
      <c r="T343" s="20" t="n"/>
      <c r="U343" s="20" t="n"/>
      <c r="V343" s="20" t="n"/>
      <c r="W343" s="20" t="n"/>
      <c r="X343" s="21">
        <f>IF(T343="","",T343-IF(U343="",0,U343)-IF(V343="",0,V343)-IF(W343="",0,W343))</f>
        <v/>
      </c>
      <c r="Y343" s="22">
        <f>IF(OR(R343="",R343=0,X343=""),"",X343/R343)</f>
        <v/>
      </c>
      <c r="Z343" s="16" t="n"/>
      <c r="AA343" s="16" t="n"/>
      <c r="AB343" s="16" t="n"/>
      <c r="AC343" s="16" t="n"/>
      <c r="AD343" s="16" t="n"/>
      <c r="AE343" s="16" t="n"/>
      <c r="AF343" s="16" t="n"/>
      <c r="AG343" s="16" t="n"/>
      <c r="AH343" s="23" t="n"/>
      <c r="AI343" s="21">
        <f>IF(X343="","",IF(G343="MXN",X343,IF(AH343="","",X343*AH343)))</f>
        <v/>
      </c>
      <c r="AJ343" s="16" t="n"/>
      <c r="AK343" s="24">
        <f>IF(B343="","",CHOOSE(WEEKDAY(B343,2),"Lunes","Martes","Miércoles","Jueves","Viernes","Sábado","Domingo"))</f>
        <v/>
      </c>
      <c r="AL343" s="24">
        <f>IF(C343="","",IF(HOUR(C343)&lt;6,"00-06",IF(HOUR(C343)&lt;10,"06-10",IF(HOUR(C343)&lt;14,"10-14",IF(HOUR(C343)&lt;18,"14-18",IF(HOUR(C343)&lt;22,"18-22","22-24"))))))</f>
        <v/>
      </c>
      <c r="AM343" s="21">
        <f>IF(B343="","",SUMIFS($X$7:X343,$AJ$7:AJ343,"&lt;&gt;No",$B$7:B343,"&lt;&gt;"))</f>
        <v/>
      </c>
      <c r="AN343" s="22">
        <f>IF(B343="","",SUMIFS($Y$7:Y343,$AJ$7:AJ343,"&lt;&gt;No",$B$7:B343,"&lt;&gt;"))</f>
        <v/>
      </c>
    </row>
    <row r="344">
      <c r="A344" s="16" t="n"/>
      <c r="B344" s="17" t="n"/>
      <c r="C344" s="18" t="n"/>
      <c r="D344" s="18" t="n"/>
      <c r="E344" s="16" t="n"/>
      <c r="F344" s="16" t="n"/>
      <c r="G344" s="16" t="n"/>
      <c r="H344" s="16" t="n"/>
      <c r="I344" s="16" t="n"/>
      <c r="J344" s="16" t="n"/>
      <c r="K344" s="16" t="n"/>
      <c r="L344" s="16" t="n"/>
      <c r="M344" s="19" t="n"/>
      <c r="N344" s="19" t="n"/>
      <c r="O344" s="19" t="n"/>
      <c r="P344" s="19" t="n"/>
      <c r="Q344" s="19" t="n"/>
      <c r="R344" s="20" t="n"/>
      <c r="S344" s="19" t="n"/>
      <c r="T344" s="20" t="n"/>
      <c r="U344" s="20" t="n"/>
      <c r="V344" s="20" t="n"/>
      <c r="W344" s="20" t="n"/>
      <c r="X344" s="21">
        <f>IF(T344="","",T344-IF(U344="",0,U344)-IF(V344="",0,V344)-IF(W344="",0,W344))</f>
        <v/>
      </c>
      <c r="Y344" s="22">
        <f>IF(OR(R344="",R344=0,X344=""),"",X344/R344)</f>
        <v/>
      </c>
      <c r="Z344" s="16" t="n"/>
      <c r="AA344" s="16" t="n"/>
      <c r="AB344" s="16" t="n"/>
      <c r="AC344" s="16" t="n"/>
      <c r="AD344" s="16" t="n"/>
      <c r="AE344" s="16" t="n"/>
      <c r="AF344" s="16" t="n"/>
      <c r="AG344" s="16" t="n"/>
      <c r="AH344" s="23" t="n"/>
      <c r="AI344" s="21">
        <f>IF(X344="","",IF(G344="MXN",X344,IF(AH344="","",X344*AH344)))</f>
        <v/>
      </c>
      <c r="AJ344" s="16" t="n"/>
      <c r="AK344" s="24">
        <f>IF(B344="","",CHOOSE(WEEKDAY(B344,2),"Lunes","Martes","Miércoles","Jueves","Viernes","Sábado","Domingo"))</f>
        <v/>
      </c>
      <c r="AL344" s="24">
        <f>IF(C344="","",IF(HOUR(C344)&lt;6,"00-06",IF(HOUR(C344)&lt;10,"06-10",IF(HOUR(C344)&lt;14,"10-14",IF(HOUR(C344)&lt;18,"14-18",IF(HOUR(C344)&lt;22,"18-22","22-24"))))))</f>
        <v/>
      </c>
      <c r="AM344" s="21">
        <f>IF(B344="","",SUMIFS($X$7:X344,$AJ$7:AJ344,"&lt;&gt;No",$B$7:B344,"&lt;&gt;"))</f>
        <v/>
      </c>
      <c r="AN344" s="22">
        <f>IF(B344="","",SUMIFS($Y$7:Y344,$AJ$7:AJ344,"&lt;&gt;No",$B$7:B344,"&lt;&gt;"))</f>
        <v/>
      </c>
    </row>
    <row r="345">
      <c r="A345" s="16" t="n"/>
      <c r="B345" s="17" t="n"/>
      <c r="C345" s="18" t="n"/>
      <c r="D345" s="18" t="n"/>
      <c r="E345" s="16" t="n"/>
      <c r="F345" s="16" t="n"/>
      <c r="G345" s="16" t="n"/>
      <c r="H345" s="16" t="n"/>
      <c r="I345" s="16" t="n"/>
      <c r="J345" s="16" t="n"/>
      <c r="K345" s="16" t="n"/>
      <c r="L345" s="16" t="n"/>
      <c r="M345" s="19" t="n"/>
      <c r="N345" s="19" t="n"/>
      <c r="O345" s="19" t="n"/>
      <c r="P345" s="19" t="n"/>
      <c r="Q345" s="19" t="n"/>
      <c r="R345" s="20" t="n"/>
      <c r="S345" s="19" t="n"/>
      <c r="T345" s="20" t="n"/>
      <c r="U345" s="20" t="n"/>
      <c r="V345" s="20" t="n"/>
      <c r="W345" s="20" t="n"/>
      <c r="X345" s="21">
        <f>IF(T345="","",T345-IF(U345="",0,U345)-IF(V345="",0,V345)-IF(W345="",0,W345))</f>
        <v/>
      </c>
      <c r="Y345" s="22">
        <f>IF(OR(R345="",R345=0,X345=""),"",X345/R345)</f>
        <v/>
      </c>
      <c r="Z345" s="16" t="n"/>
      <c r="AA345" s="16" t="n"/>
      <c r="AB345" s="16" t="n"/>
      <c r="AC345" s="16" t="n"/>
      <c r="AD345" s="16" t="n"/>
      <c r="AE345" s="16" t="n"/>
      <c r="AF345" s="16" t="n"/>
      <c r="AG345" s="16" t="n"/>
      <c r="AH345" s="23" t="n"/>
      <c r="AI345" s="21">
        <f>IF(X345="","",IF(G345="MXN",X345,IF(AH345="","",X345*AH345)))</f>
        <v/>
      </c>
      <c r="AJ345" s="16" t="n"/>
      <c r="AK345" s="24">
        <f>IF(B345="","",CHOOSE(WEEKDAY(B345,2),"Lunes","Martes","Miércoles","Jueves","Viernes","Sábado","Domingo"))</f>
        <v/>
      </c>
      <c r="AL345" s="24">
        <f>IF(C345="","",IF(HOUR(C345)&lt;6,"00-06",IF(HOUR(C345)&lt;10,"06-10",IF(HOUR(C345)&lt;14,"10-14",IF(HOUR(C345)&lt;18,"14-18",IF(HOUR(C345)&lt;22,"18-22","22-24"))))))</f>
        <v/>
      </c>
      <c r="AM345" s="21">
        <f>IF(B345="","",SUMIFS($X$7:X345,$AJ$7:AJ345,"&lt;&gt;No",$B$7:B345,"&lt;&gt;"))</f>
        <v/>
      </c>
      <c r="AN345" s="22">
        <f>IF(B345="","",SUMIFS($Y$7:Y345,$AJ$7:AJ345,"&lt;&gt;No",$B$7:B345,"&lt;&gt;"))</f>
        <v/>
      </c>
    </row>
    <row r="346">
      <c r="A346" s="16" t="n"/>
      <c r="B346" s="17" t="n"/>
      <c r="C346" s="18" t="n"/>
      <c r="D346" s="18" t="n"/>
      <c r="E346" s="16" t="n"/>
      <c r="F346" s="16" t="n"/>
      <c r="G346" s="16" t="n"/>
      <c r="H346" s="16" t="n"/>
      <c r="I346" s="16" t="n"/>
      <c r="J346" s="16" t="n"/>
      <c r="K346" s="16" t="n"/>
      <c r="L346" s="16" t="n"/>
      <c r="M346" s="19" t="n"/>
      <c r="N346" s="19" t="n"/>
      <c r="O346" s="19" t="n"/>
      <c r="P346" s="19" t="n"/>
      <c r="Q346" s="19" t="n"/>
      <c r="R346" s="20" t="n"/>
      <c r="S346" s="19" t="n"/>
      <c r="T346" s="20" t="n"/>
      <c r="U346" s="20" t="n"/>
      <c r="V346" s="20" t="n"/>
      <c r="W346" s="20" t="n"/>
      <c r="X346" s="21">
        <f>IF(T346="","",T346-IF(U346="",0,U346)-IF(V346="",0,V346)-IF(W346="",0,W346))</f>
        <v/>
      </c>
      <c r="Y346" s="22">
        <f>IF(OR(R346="",R346=0,X346=""),"",X346/R346)</f>
        <v/>
      </c>
      <c r="Z346" s="16" t="n"/>
      <c r="AA346" s="16" t="n"/>
      <c r="AB346" s="16" t="n"/>
      <c r="AC346" s="16" t="n"/>
      <c r="AD346" s="16" t="n"/>
      <c r="AE346" s="16" t="n"/>
      <c r="AF346" s="16" t="n"/>
      <c r="AG346" s="16" t="n"/>
      <c r="AH346" s="23" t="n"/>
      <c r="AI346" s="21">
        <f>IF(X346="","",IF(G346="MXN",X346,IF(AH346="","",X346*AH346)))</f>
        <v/>
      </c>
      <c r="AJ346" s="16" t="n"/>
      <c r="AK346" s="24">
        <f>IF(B346="","",CHOOSE(WEEKDAY(B346,2),"Lunes","Martes","Miércoles","Jueves","Viernes","Sábado","Domingo"))</f>
        <v/>
      </c>
      <c r="AL346" s="24">
        <f>IF(C346="","",IF(HOUR(C346)&lt;6,"00-06",IF(HOUR(C346)&lt;10,"06-10",IF(HOUR(C346)&lt;14,"10-14",IF(HOUR(C346)&lt;18,"14-18",IF(HOUR(C346)&lt;22,"18-22","22-24"))))))</f>
        <v/>
      </c>
      <c r="AM346" s="21">
        <f>IF(B346="","",SUMIFS($X$7:X346,$AJ$7:AJ346,"&lt;&gt;No",$B$7:B346,"&lt;&gt;"))</f>
        <v/>
      </c>
      <c r="AN346" s="22">
        <f>IF(B346="","",SUMIFS($Y$7:Y346,$AJ$7:AJ346,"&lt;&gt;No",$B$7:B346,"&lt;&gt;"))</f>
        <v/>
      </c>
    </row>
    <row r="347">
      <c r="A347" s="16" t="n"/>
      <c r="B347" s="17" t="n"/>
      <c r="C347" s="18" t="n"/>
      <c r="D347" s="18" t="n"/>
      <c r="E347" s="16" t="n"/>
      <c r="F347" s="16" t="n"/>
      <c r="G347" s="16" t="n"/>
      <c r="H347" s="16" t="n"/>
      <c r="I347" s="16" t="n"/>
      <c r="J347" s="16" t="n"/>
      <c r="K347" s="16" t="n"/>
      <c r="L347" s="16" t="n"/>
      <c r="M347" s="19" t="n"/>
      <c r="N347" s="19" t="n"/>
      <c r="O347" s="19" t="n"/>
      <c r="P347" s="19" t="n"/>
      <c r="Q347" s="19" t="n"/>
      <c r="R347" s="20" t="n"/>
      <c r="S347" s="19" t="n"/>
      <c r="T347" s="20" t="n"/>
      <c r="U347" s="20" t="n"/>
      <c r="V347" s="20" t="n"/>
      <c r="W347" s="20" t="n"/>
      <c r="X347" s="21">
        <f>IF(T347="","",T347-IF(U347="",0,U347)-IF(V347="",0,V347)-IF(W347="",0,W347))</f>
        <v/>
      </c>
      <c r="Y347" s="22">
        <f>IF(OR(R347="",R347=0,X347=""),"",X347/R347)</f>
        <v/>
      </c>
      <c r="Z347" s="16" t="n"/>
      <c r="AA347" s="16" t="n"/>
      <c r="AB347" s="16" t="n"/>
      <c r="AC347" s="16" t="n"/>
      <c r="AD347" s="16" t="n"/>
      <c r="AE347" s="16" t="n"/>
      <c r="AF347" s="16" t="n"/>
      <c r="AG347" s="16" t="n"/>
      <c r="AH347" s="23" t="n"/>
      <c r="AI347" s="21">
        <f>IF(X347="","",IF(G347="MXN",X347,IF(AH347="","",X347*AH347)))</f>
        <v/>
      </c>
      <c r="AJ347" s="16" t="n"/>
      <c r="AK347" s="24">
        <f>IF(B347="","",CHOOSE(WEEKDAY(B347,2),"Lunes","Martes","Miércoles","Jueves","Viernes","Sábado","Domingo"))</f>
        <v/>
      </c>
      <c r="AL347" s="24">
        <f>IF(C347="","",IF(HOUR(C347)&lt;6,"00-06",IF(HOUR(C347)&lt;10,"06-10",IF(HOUR(C347)&lt;14,"10-14",IF(HOUR(C347)&lt;18,"14-18",IF(HOUR(C347)&lt;22,"18-22","22-24"))))))</f>
        <v/>
      </c>
      <c r="AM347" s="21">
        <f>IF(B347="","",SUMIFS($X$7:X347,$AJ$7:AJ347,"&lt;&gt;No",$B$7:B347,"&lt;&gt;"))</f>
        <v/>
      </c>
      <c r="AN347" s="22">
        <f>IF(B347="","",SUMIFS($Y$7:Y347,$AJ$7:AJ347,"&lt;&gt;No",$B$7:B347,"&lt;&gt;"))</f>
        <v/>
      </c>
    </row>
    <row r="348">
      <c r="A348" s="16" t="n"/>
      <c r="B348" s="17" t="n"/>
      <c r="C348" s="18" t="n"/>
      <c r="D348" s="18" t="n"/>
      <c r="E348" s="16" t="n"/>
      <c r="F348" s="16" t="n"/>
      <c r="G348" s="16" t="n"/>
      <c r="H348" s="16" t="n"/>
      <c r="I348" s="16" t="n"/>
      <c r="J348" s="16" t="n"/>
      <c r="K348" s="16" t="n"/>
      <c r="L348" s="16" t="n"/>
      <c r="M348" s="19" t="n"/>
      <c r="N348" s="19" t="n"/>
      <c r="O348" s="19" t="n"/>
      <c r="P348" s="19" t="n"/>
      <c r="Q348" s="19" t="n"/>
      <c r="R348" s="20" t="n"/>
      <c r="S348" s="19" t="n"/>
      <c r="T348" s="20" t="n"/>
      <c r="U348" s="20" t="n"/>
      <c r="V348" s="20" t="n"/>
      <c r="W348" s="20" t="n"/>
      <c r="X348" s="21">
        <f>IF(T348="","",T348-IF(U348="",0,U348)-IF(V348="",0,V348)-IF(W348="",0,W348))</f>
        <v/>
      </c>
      <c r="Y348" s="22">
        <f>IF(OR(R348="",R348=0,X348=""),"",X348/R348)</f>
        <v/>
      </c>
      <c r="Z348" s="16" t="n"/>
      <c r="AA348" s="16" t="n"/>
      <c r="AB348" s="16" t="n"/>
      <c r="AC348" s="16" t="n"/>
      <c r="AD348" s="16" t="n"/>
      <c r="AE348" s="16" t="n"/>
      <c r="AF348" s="16" t="n"/>
      <c r="AG348" s="16" t="n"/>
      <c r="AH348" s="23" t="n"/>
      <c r="AI348" s="21">
        <f>IF(X348="","",IF(G348="MXN",X348,IF(AH348="","",X348*AH348)))</f>
        <v/>
      </c>
      <c r="AJ348" s="16" t="n"/>
      <c r="AK348" s="24">
        <f>IF(B348="","",CHOOSE(WEEKDAY(B348,2),"Lunes","Martes","Miércoles","Jueves","Viernes","Sábado","Domingo"))</f>
        <v/>
      </c>
      <c r="AL348" s="24">
        <f>IF(C348="","",IF(HOUR(C348)&lt;6,"00-06",IF(HOUR(C348)&lt;10,"06-10",IF(HOUR(C348)&lt;14,"10-14",IF(HOUR(C348)&lt;18,"14-18",IF(HOUR(C348)&lt;22,"18-22","22-24"))))))</f>
        <v/>
      </c>
      <c r="AM348" s="21">
        <f>IF(B348="","",SUMIFS($X$7:X348,$AJ$7:AJ348,"&lt;&gt;No",$B$7:B348,"&lt;&gt;"))</f>
        <v/>
      </c>
      <c r="AN348" s="22">
        <f>IF(B348="","",SUMIFS($Y$7:Y348,$AJ$7:AJ348,"&lt;&gt;No",$B$7:B348,"&lt;&gt;"))</f>
        <v/>
      </c>
    </row>
    <row r="349">
      <c r="A349" s="16" t="n"/>
      <c r="B349" s="17" t="n"/>
      <c r="C349" s="18" t="n"/>
      <c r="D349" s="18" t="n"/>
      <c r="E349" s="16" t="n"/>
      <c r="F349" s="16" t="n"/>
      <c r="G349" s="16" t="n"/>
      <c r="H349" s="16" t="n"/>
      <c r="I349" s="16" t="n"/>
      <c r="J349" s="16" t="n"/>
      <c r="K349" s="16" t="n"/>
      <c r="L349" s="16" t="n"/>
      <c r="M349" s="19" t="n"/>
      <c r="N349" s="19" t="n"/>
      <c r="O349" s="19" t="n"/>
      <c r="P349" s="19" t="n"/>
      <c r="Q349" s="19" t="n"/>
      <c r="R349" s="20" t="n"/>
      <c r="S349" s="19" t="n"/>
      <c r="T349" s="20" t="n"/>
      <c r="U349" s="20" t="n"/>
      <c r="V349" s="20" t="n"/>
      <c r="W349" s="20" t="n"/>
      <c r="X349" s="21">
        <f>IF(T349="","",T349-IF(U349="",0,U349)-IF(V349="",0,V349)-IF(W349="",0,W349))</f>
        <v/>
      </c>
      <c r="Y349" s="22">
        <f>IF(OR(R349="",R349=0,X349=""),"",X349/R349)</f>
        <v/>
      </c>
      <c r="Z349" s="16" t="n"/>
      <c r="AA349" s="16" t="n"/>
      <c r="AB349" s="16" t="n"/>
      <c r="AC349" s="16" t="n"/>
      <c r="AD349" s="16" t="n"/>
      <c r="AE349" s="16" t="n"/>
      <c r="AF349" s="16" t="n"/>
      <c r="AG349" s="16" t="n"/>
      <c r="AH349" s="23" t="n"/>
      <c r="AI349" s="21">
        <f>IF(X349="","",IF(G349="MXN",X349,IF(AH349="","",X349*AH349)))</f>
        <v/>
      </c>
      <c r="AJ349" s="16" t="n"/>
      <c r="AK349" s="24">
        <f>IF(B349="","",CHOOSE(WEEKDAY(B349,2),"Lunes","Martes","Miércoles","Jueves","Viernes","Sábado","Domingo"))</f>
        <v/>
      </c>
      <c r="AL349" s="24">
        <f>IF(C349="","",IF(HOUR(C349)&lt;6,"00-06",IF(HOUR(C349)&lt;10,"06-10",IF(HOUR(C349)&lt;14,"10-14",IF(HOUR(C349)&lt;18,"14-18",IF(HOUR(C349)&lt;22,"18-22","22-24"))))))</f>
        <v/>
      </c>
      <c r="AM349" s="21">
        <f>IF(B349="","",SUMIFS($X$7:X349,$AJ$7:AJ349,"&lt;&gt;No",$B$7:B349,"&lt;&gt;"))</f>
        <v/>
      </c>
      <c r="AN349" s="22">
        <f>IF(B349="","",SUMIFS($Y$7:Y349,$AJ$7:AJ349,"&lt;&gt;No",$B$7:B349,"&lt;&gt;"))</f>
        <v/>
      </c>
    </row>
    <row r="350">
      <c r="A350" s="16" t="n"/>
      <c r="B350" s="17" t="n"/>
      <c r="C350" s="18" t="n"/>
      <c r="D350" s="18" t="n"/>
      <c r="E350" s="16" t="n"/>
      <c r="F350" s="16" t="n"/>
      <c r="G350" s="16" t="n"/>
      <c r="H350" s="16" t="n"/>
      <c r="I350" s="16" t="n"/>
      <c r="J350" s="16" t="n"/>
      <c r="K350" s="16" t="n"/>
      <c r="L350" s="16" t="n"/>
      <c r="M350" s="19" t="n"/>
      <c r="N350" s="19" t="n"/>
      <c r="O350" s="19" t="n"/>
      <c r="P350" s="19" t="n"/>
      <c r="Q350" s="19" t="n"/>
      <c r="R350" s="20" t="n"/>
      <c r="S350" s="19" t="n"/>
      <c r="T350" s="20" t="n"/>
      <c r="U350" s="20" t="n"/>
      <c r="V350" s="20" t="n"/>
      <c r="W350" s="20" t="n"/>
      <c r="X350" s="21">
        <f>IF(T350="","",T350-IF(U350="",0,U350)-IF(V350="",0,V350)-IF(W350="",0,W350))</f>
        <v/>
      </c>
      <c r="Y350" s="22">
        <f>IF(OR(R350="",R350=0,X350=""),"",X350/R350)</f>
        <v/>
      </c>
      <c r="Z350" s="16" t="n"/>
      <c r="AA350" s="16" t="n"/>
      <c r="AB350" s="16" t="n"/>
      <c r="AC350" s="16" t="n"/>
      <c r="AD350" s="16" t="n"/>
      <c r="AE350" s="16" t="n"/>
      <c r="AF350" s="16" t="n"/>
      <c r="AG350" s="16" t="n"/>
      <c r="AH350" s="23" t="n"/>
      <c r="AI350" s="21">
        <f>IF(X350="","",IF(G350="MXN",X350,IF(AH350="","",X350*AH350)))</f>
        <v/>
      </c>
      <c r="AJ350" s="16" t="n"/>
      <c r="AK350" s="24">
        <f>IF(B350="","",CHOOSE(WEEKDAY(B350,2),"Lunes","Martes","Miércoles","Jueves","Viernes","Sábado","Domingo"))</f>
        <v/>
      </c>
      <c r="AL350" s="24">
        <f>IF(C350="","",IF(HOUR(C350)&lt;6,"00-06",IF(HOUR(C350)&lt;10,"06-10",IF(HOUR(C350)&lt;14,"10-14",IF(HOUR(C350)&lt;18,"14-18",IF(HOUR(C350)&lt;22,"18-22","22-24"))))))</f>
        <v/>
      </c>
      <c r="AM350" s="21">
        <f>IF(B350="","",SUMIFS($X$7:X350,$AJ$7:AJ350,"&lt;&gt;No",$B$7:B350,"&lt;&gt;"))</f>
        <v/>
      </c>
      <c r="AN350" s="22">
        <f>IF(B350="","",SUMIFS($Y$7:Y350,$AJ$7:AJ350,"&lt;&gt;No",$B$7:B350,"&lt;&gt;"))</f>
        <v/>
      </c>
    </row>
    <row r="351">
      <c r="A351" s="16" t="n"/>
      <c r="B351" s="17" t="n"/>
      <c r="C351" s="18" t="n"/>
      <c r="D351" s="18" t="n"/>
      <c r="E351" s="16" t="n"/>
      <c r="F351" s="16" t="n"/>
      <c r="G351" s="16" t="n"/>
      <c r="H351" s="16" t="n"/>
      <c r="I351" s="16" t="n"/>
      <c r="J351" s="16" t="n"/>
      <c r="K351" s="16" t="n"/>
      <c r="L351" s="16" t="n"/>
      <c r="M351" s="19" t="n"/>
      <c r="N351" s="19" t="n"/>
      <c r="O351" s="19" t="n"/>
      <c r="P351" s="19" t="n"/>
      <c r="Q351" s="19" t="n"/>
      <c r="R351" s="20" t="n"/>
      <c r="S351" s="19" t="n"/>
      <c r="T351" s="20" t="n"/>
      <c r="U351" s="20" t="n"/>
      <c r="V351" s="20" t="n"/>
      <c r="W351" s="20" t="n"/>
      <c r="X351" s="21">
        <f>IF(T351="","",T351-IF(U351="",0,U351)-IF(V351="",0,V351)-IF(W351="",0,W351))</f>
        <v/>
      </c>
      <c r="Y351" s="22">
        <f>IF(OR(R351="",R351=0,X351=""),"",X351/R351)</f>
        <v/>
      </c>
      <c r="Z351" s="16" t="n"/>
      <c r="AA351" s="16" t="n"/>
      <c r="AB351" s="16" t="n"/>
      <c r="AC351" s="16" t="n"/>
      <c r="AD351" s="16" t="n"/>
      <c r="AE351" s="16" t="n"/>
      <c r="AF351" s="16" t="n"/>
      <c r="AG351" s="16" t="n"/>
      <c r="AH351" s="23" t="n"/>
      <c r="AI351" s="21">
        <f>IF(X351="","",IF(G351="MXN",X351,IF(AH351="","",X351*AH351)))</f>
        <v/>
      </c>
      <c r="AJ351" s="16" t="n"/>
      <c r="AK351" s="24">
        <f>IF(B351="","",CHOOSE(WEEKDAY(B351,2),"Lunes","Martes","Miércoles","Jueves","Viernes","Sábado","Domingo"))</f>
        <v/>
      </c>
      <c r="AL351" s="24">
        <f>IF(C351="","",IF(HOUR(C351)&lt;6,"00-06",IF(HOUR(C351)&lt;10,"06-10",IF(HOUR(C351)&lt;14,"10-14",IF(HOUR(C351)&lt;18,"14-18",IF(HOUR(C351)&lt;22,"18-22","22-24"))))))</f>
        <v/>
      </c>
      <c r="AM351" s="21">
        <f>IF(B351="","",SUMIFS($X$7:X351,$AJ$7:AJ351,"&lt;&gt;No",$B$7:B351,"&lt;&gt;"))</f>
        <v/>
      </c>
      <c r="AN351" s="22">
        <f>IF(B351="","",SUMIFS($Y$7:Y351,$AJ$7:AJ351,"&lt;&gt;No",$B$7:B351,"&lt;&gt;"))</f>
        <v/>
      </c>
    </row>
    <row r="352">
      <c r="A352" s="16" t="n"/>
      <c r="B352" s="17" t="n"/>
      <c r="C352" s="18" t="n"/>
      <c r="D352" s="18" t="n"/>
      <c r="E352" s="16" t="n"/>
      <c r="F352" s="16" t="n"/>
      <c r="G352" s="16" t="n"/>
      <c r="H352" s="16" t="n"/>
      <c r="I352" s="16" t="n"/>
      <c r="J352" s="16" t="n"/>
      <c r="K352" s="16" t="n"/>
      <c r="L352" s="16" t="n"/>
      <c r="M352" s="19" t="n"/>
      <c r="N352" s="19" t="n"/>
      <c r="O352" s="19" t="n"/>
      <c r="P352" s="19" t="n"/>
      <c r="Q352" s="19" t="n"/>
      <c r="R352" s="20" t="n"/>
      <c r="S352" s="19" t="n"/>
      <c r="T352" s="20" t="n"/>
      <c r="U352" s="20" t="n"/>
      <c r="V352" s="20" t="n"/>
      <c r="W352" s="20" t="n"/>
      <c r="X352" s="21">
        <f>IF(T352="","",T352-IF(U352="",0,U352)-IF(V352="",0,V352)-IF(W352="",0,W352))</f>
        <v/>
      </c>
      <c r="Y352" s="22">
        <f>IF(OR(R352="",R352=0,X352=""),"",X352/R352)</f>
        <v/>
      </c>
      <c r="Z352" s="16" t="n"/>
      <c r="AA352" s="16" t="n"/>
      <c r="AB352" s="16" t="n"/>
      <c r="AC352" s="16" t="n"/>
      <c r="AD352" s="16" t="n"/>
      <c r="AE352" s="16" t="n"/>
      <c r="AF352" s="16" t="n"/>
      <c r="AG352" s="16" t="n"/>
      <c r="AH352" s="23" t="n"/>
      <c r="AI352" s="21">
        <f>IF(X352="","",IF(G352="MXN",X352,IF(AH352="","",X352*AH352)))</f>
        <v/>
      </c>
      <c r="AJ352" s="16" t="n"/>
      <c r="AK352" s="24">
        <f>IF(B352="","",CHOOSE(WEEKDAY(B352,2),"Lunes","Martes","Miércoles","Jueves","Viernes","Sábado","Domingo"))</f>
        <v/>
      </c>
      <c r="AL352" s="24">
        <f>IF(C352="","",IF(HOUR(C352)&lt;6,"00-06",IF(HOUR(C352)&lt;10,"06-10",IF(HOUR(C352)&lt;14,"10-14",IF(HOUR(C352)&lt;18,"14-18",IF(HOUR(C352)&lt;22,"18-22","22-24"))))))</f>
        <v/>
      </c>
      <c r="AM352" s="21">
        <f>IF(B352="","",SUMIFS($X$7:X352,$AJ$7:AJ352,"&lt;&gt;No",$B$7:B352,"&lt;&gt;"))</f>
        <v/>
      </c>
      <c r="AN352" s="22">
        <f>IF(B352="","",SUMIFS($Y$7:Y352,$AJ$7:AJ352,"&lt;&gt;No",$B$7:B352,"&lt;&gt;"))</f>
        <v/>
      </c>
    </row>
    <row r="353">
      <c r="A353" s="16" t="n"/>
      <c r="B353" s="17" t="n"/>
      <c r="C353" s="18" t="n"/>
      <c r="D353" s="18" t="n"/>
      <c r="E353" s="16" t="n"/>
      <c r="F353" s="16" t="n"/>
      <c r="G353" s="16" t="n"/>
      <c r="H353" s="16" t="n"/>
      <c r="I353" s="16" t="n"/>
      <c r="J353" s="16" t="n"/>
      <c r="K353" s="16" t="n"/>
      <c r="L353" s="16" t="n"/>
      <c r="M353" s="19" t="n"/>
      <c r="N353" s="19" t="n"/>
      <c r="O353" s="19" t="n"/>
      <c r="P353" s="19" t="n"/>
      <c r="Q353" s="19" t="n"/>
      <c r="R353" s="20" t="n"/>
      <c r="S353" s="19" t="n"/>
      <c r="T353" s="20" t="n"/>
      <c r="U353" s="20" t="n"/>
      <c r="V353" s="20" t="n"/>
      <c r="W353" s="20" t="n"/>
      <c r="X353" s="21">
        <f>IF(T353="","",T353-IF(U353="",0,U353)-IF(V353="",0,V353)-IF(W353="",0,W353))</f>
        <v/>
      </c>
      <c r="Y353" s="22">
        <f>IF(OR(R353="",R353=0,X353=""),"",X353/R353)</f>
        <v/>
      </c>
      <c r="Z353" s="16" t="n"/>
      <c r="AA353" s="16" t="n"/>
      <c r="AB353" s="16" t="n"/>
      <c r="AC353" s="16" t="n"/>
      <c r="AD353" s="16" t="n"/>
      <c r="AE353" s="16" t="n"/>
      <c r="AF353" s="16" t="n"/>
      <c r="AG353" s="16" t="n"/>
      <c r="AH353" s="23" t="n"/>
      <c r="AI353" s="21">
        <f>IF(X353="","",IF(G353="MXN",X353,IF(AH353="","",X353*AH353)))</f>
        <v/>
      </c>
      <c r="AJ353" s="16" t="n"/>
      <c r="AK353" s="24">
        <f>IF(B353="","",CHOOSE(WEEKDAY(B353,2),"Lunes","Martes","Miércoles","Jueves","Viernes","Sábado","Domingo"))</f>
        <v/>
      </c>
      <c r="AL353" s="24">
        <f>IF(C353="","",IF(HOUR(C353)&lt;6,"00-06",IF(HOUR(C353)&lt;10,"06-10",IF(HOUR(C353)&lt;14,"10-14",IF(HOUR(C353)&lt;18,"14-18",IF(HOUR(C353)&lt;22,"18-22","22-24"))))))</f>
        <v/>
      </c>
      <c r="AM353" s="21">
        <f>IF(B353="","",SUMIFS($X$7:X353,$AJ$7:AJ353,"&lt;&gt;No",$B$7:B353,"&lt;&gt;"))</f>
        <v/>
      </c>
      <c r="AN353" s="22">
        <f>IF(B353="","",SUMIFS($Y$7:Y353,$AJ$7:AJ353,"&lt;&gt;No",$B$7:B353,"&lt;&gt;"))</f>
        <v/>
      </c>
    </row>
    <row r="354">
      <c r="A354" s="16" t="n"/>
      <c r="B354" s="17" t="n"/>
      <c r="C354" s="18" t="n"/>
      <c r="D354" s="18" t="n"/>
      <c r="E354" s="16" t="n"/>
      <c r="F354" s="16" t="n"/>
      <c r="G354" s="16" t="n"/>
      <c r="H354" s="16" t="n"/>
      <c r="I354" s="16" t="n"/>
      <c r="J354" s="16" t="n"/>
      <c r="K354" s="16" t="n"/>
      <c r="L354" s="16" t="n"/>
      <c r="M354" s="19" t="n"/>
      <c r="N354" s="19" t="n"/>
      <c r="O354" s="19" t="n"/>
      <c r="P354" s="19" t="n"/>
      <c r="Q354" s="19" t="n"/>
      <c r="R354" s="20" t="n"/>
      <c r="S354" s="19" t="n"/>
      <c r="T354" s="20" t="n"/>
      <c r="U354" s="20" t="n"/>
      <c r="V354" s="20" t="n"/>
      <c r="W354" s="20" t="n"/>
      <c r="X354" s="21">
        <f>IF(T354="","",T354-IF(U354="",0,U354)-IF(V354="",0,V354)-IF(W354="",0,W354))</f>
        <v/>
      </c>
      <c r="Y354" s="22">
        <f>IF(OR(R354="",R354=0,X354=""),"",X354/R354)</f>
        <v/>
      </c>
      <c r="Z354" s="16" t="n"/>
      <c r="AA354" s="16" t="n"/>
      <c r="AB354" s="16" t="n"/>
      <c r="AC354" s="16" t="n"/>
      <c r="AD354" s="16" t="n"/>
      <c r="AE354" s="16" t="n"/>
      <c r="AF354" s="16" t="n"/>
      <c r="AG354" s="16" t="n"/>
      <c r="AH354" s="23" t="n"/>
      <c r="AI354" s="21">
        <f>IF(X354="","",IF(G354="MXN",X354,IF(AH354="","",X354*AH354)))</f>
        <v/>
      </c>
      <c r="AJ354" s="16" t="n"/>
      <c r="AK354" s="24">
        <f>IF(B354="","",CHOOSE(WEEKDAY(B354,2),"Lunes","Martes","Miércoles","Jueves","Viernes","Sábado","Domingo"))</f>
        <v/>
      </c>
      <c r="AL354" s="24">
        <f>IF(C354="","",IF(HOUR(C354)&lt;6,"00-06",IF(HOUR(C354)&lt;10,"06-10",IF(HOUR(C354)&lt;14,"10-14",IF(HOUR(C354)&lt;18,"14-18",IF(HOUR(C354)&lt;22,"18-22","22-24"))))))</f>
        <v/>
      </c>
      <c r="AM354" s="21">
        <f>IF(B354="","",SUMIFS($X$7:X354,$AJ$7:AJ354,"&lt;&gt;No",$B$7:B354,"&lt;&gt;"))</f>
        <v/>
      </c>
      <c r="AN354" s="22">
        <f>IF(B354="","",SUMIFS($Y$7:Y354,$AJ$7:AJ354,"&lt;&gt;No",$B$7:B354,"&lt;&gt;"))</f>
        <v/>
      </c>
    </row>
    <row r="355">
      <c r="A355" s="16" t="n"/>
      <c r="B355" s="17" t="n"/>
      <c r="C355" s="18" t="n"/>
      <c r="D355" s="18" t="n"/>
      <c r="E355" s="16" t="n"/>
      <c r="F355" s="16" t="n"/>
      <c r="G355" s="16" t="n"/>
      <c r="H355" s="16" t="n"/>
      <c r="I355" s="16" t="n"/>
      <c r="J355" s="16" t="n"/>
      <c r="K355" s="16" t="n"/>
      <c r="L355" s="16" t="n"/>
      <c r="M355" s="19" t="n"/>
      <c r="N355" s="19" t="n"/>
      <c r="O355" s="19" t="n"/>
      <c r="P355" s="19" t="n"/>
      <c r="Q355" s="19" t="n"/>
      <c r="R355" s="20" t="n"/>
      <c r="S355" s="19" t="n"/>
      <c r="T355" s="20" t="n"/>
      <c r="U355" s="20" t="n"/>
      <c r="V355" s="20" t="n"/>
      <c r="W355" s="20" t="n"/>
      <c r="X355" s="21">
        <f>IF(T355="","",T355-IF(U355="",0,U355)-IF(V355="",0,V355)-IF(W355="",0,W355))</f>
        <v/>
      </c>
      <c r="Y355" s="22">
        <f>IF(OR(R355="",R355=0,X355=""),"",X355/R355)</f>
        <v/>
      </c>
      <c r="Z355" s="16" t="n"/>
      <c r="AA355" s="16" t="n"/>
      <c r="AB355" s="16" t="n"/>
      <c r="AC355" s="16" t="n"/>
      <c r="AD355" s="16" t="n"/>
      <c r="AE355" s="16" t="n"/>
      <c r="AF355" s="16" t="n"/>
      <c r="AG355" s="16" t="n"/>
      <c r="AH355" s="23" t="n"/>
      <c r="AI355" s="21">
        <f>IF(X355="","",IF(G355="MXN",X355,IF(AH355="","",X355*AH355)))</f>
        <v/>
      </c>
      <c r="AJ355" s="16" t="n"/>
      <c r="AK355" s="24">
        <f>IF(B355="","",CHOOSE(WEEKDAY(B355,2),"Lunes","Martes","Miércoles","Jueves","Viernes","Sábado","Domingo"))</f>
        <v/>
      </c>
      <c r="AL355" s="24">
        <f>IF(C355="","",IF(HOUR(C355)&lt;6,"00-06",IF(HOUR(C355)&lt;10,"06-10",IF(HOUR(C355)&lt;14,"10-14",IF(HOUR(C355)&lt;18,"14-18",IF(HOUR(C355)&lt;22,"18-22","22-24"))))))</f>
        <v/>
      </c>
      <c r="AM355" s="21">
        <f>IF(B355="","",SUMIFS($X$7:X355,$AJ$7:AJ355,"&lt;&gt;No",$B$7:B355,"&lt;&gt;"))</f>
        <v/>
      </c>
      <c r="AN355" s="22">
        <f>IF(B355="","",SUMIFS($Y$7:Y355,$AJ$7:AJ355,"&lt;&gt;No",$B$7:B355,"&lt;&gt;"))</f>
        <v/>
      </c>
    </row>
    <row r="356">
      <c r="A356" s="16" t="n"/>
      <c r="B356" s="17" t="n"/>
      <c r="C356" s="18" t="n"/>
      <c r="D356" s="18" t="n"/>
      <c r="E356" s="16" t="n"/>
      <c r="F356" s="16" t="n"/>
      <c r="G356" s="16" t="n"/>
      <c r="H356" s="16" t="n"/>
      <c r="I356" s="16" t="n"/>
      <c r="J356" s="16" t="n"/>
      <c r="K356" s="16" t="n"/>
      <c r="L356" s="16" t="n"/>
      <c r="M356" s="19" t="n"/>
      <c r="N356" s="19" t="n"/>
      <c r="O356" s="19" t="n"/>
      <c r="P356" s="19" t="n"/>
      <c r="Q356" s="19" t="n"/>
      <c r="R356" s="20" t="n"/>
      <c r="S356" s="19" t="n"/>
      <c r="T356" s="20" t="n"/>
      <c r="U356" s="20" t="n"/>
      <c r="V356" s="20" t="n"/>
      <c r="W356" s="20" t="n"/>
      <c r="X356" s="21">
        <f>IF(T356="","",T356-IF(U356="",0,U356)-IF(V356="",0,V356)-IF(W356="",0,W356))</f>
        <v/>
      </c>
      <c r="Y356" s="22">
        <f>IF(OR(R356="",R356=0,X356=""),"",X356/R356)</f>
        <v/>
      </c>
      <c r="Z356" s="16" t="n"/>
      <c r="AA356" s="16" t="n"/>
      <c r="AB356" s="16" t="n"/>
      <c r="AC356" s="16" t="n"/>
      <c r="AD356" s="16" t="n"/>
      <c r="AE356" s="16" t="n"/>
      <c r="AF356" s="16" t="n"/>
      <c r="AG356" s="16" t="n"/>
      <c r="AH356" s="23" t="n"/>
      <c r="AI356" s="21">
        <f>IF(X356="","",IF(G356="MXN",X356,IF(AH356="","",X356*AH356)))</f>
        <v/>
      </c>
      <c r="AJ356" s="16" t="n"/>
      <c r="AK356" s="24">
        <f>IF(B356="","",CHOOSE(WEEKDAY(B356,2),"Lunes","Martes","Miércoles","Jueves","Viernes","Sábado","Domingo"))</f>
        <v/>
      </c>
      <c r="AL356" s="24">
        <f>IF(C356="","",IF(HOUR(C356)&lt;6,"00-06",IF(HOUR(C356)&lt;10,"06-10",IF(HOUR(C356)&lt;14,"10-14",IF(HOUR(C356)&lt;18,"14-18",IF(HOUR(C356)&lt;22,"18-22","22-24"))))))</f>
        <v/>
      </c>
      <c r="AM356" s="21">
        <f>IF(B356="","",SUMIFS($X$7:X356,$AJ$7:AJ356,"&lt;&gt;No",$B$7:B356,"&lt;&gt;"))</f>
        <v/>
      </c>
      <c r="AN356" s="22">
        <f>IF(B356="","",SUMIFS($Y$7:Y356,$AJ$7:AJ356,"&lt;&gt;No",$B$7:B356,"&lt;&gt;"))</f>
        <v/>
      </c>
    </row>
    <row r="357">
      <c r="A357" s="16" t="n"/>
      <c r="B357" s="17" t="n"/>
      <c r="C357" s="18" t="n"/>
      <c r="D357" s="18" t="n"/>
      <c r="E357" s="16" t="n"/>
      <c r="F357" s="16" t="n"/>
      <c r="G357" s="16" t="n"/>
      <c r="H357" s="16" t="n"/>
      <c r="I357" s="16" t="n"/>
      <c r="J357" s="16" t="n"/>
      <c r="K357" s="16" t="n"/>
      <c r="L357" s="16" t="n"/>
      <c r="M357" s="19" t="n"/>
      <c r="N357" s="19" t="n"/>
      <c r="O357" s="19" t="n"/>
      <c r="P357" s="19" t="n"/>
      <c r="Q357" s="19" t="n"/>
      <c r="R357" s="20" t="n"/>
      <c r="S357" s="19" t="n"/>
      <c r="T357" s="20" t="n"/>
      <c r="U357" s="20" t="n"/>
      <c r="V357" s="20" t="n"/>
      <c r="W357" s="20" t="n"/>
      <c r="X357" s="21">
        <f>IF(T357="","",T357-IF(U357="",0,U357)-IF(V357="",0,V357)-IF(W357="",0,W357))</f>
        <v/>
      </c>
      <c r="Y357" s="22">
        <f>IF(OR(R357="",R357=0,X357=""),"",X357/R357)</f>
        <v/>
      </c>
      <c r="Z357" s="16" t="n"/>
      <c r="AA357" s="16" t="n"/>
      <c r="AB357" s="16" t="n"/>
      <c r="AC357" s="16" t="n"/>
      <c r="AD357" s="16" t="n"/>
      <c r="AE357" s="16" t="n"/>
      <c r="AF357" s="16" t="n"/>
      <c r="AG357" s="16" t="n"/>
      <c r="AH357" s="23" t="n"/>
      <c r="AI357" s="21">
        <f>IF(X357="","",IF(G357="MXN",X357,IF(AH357="","",X357*AH357)))</f>
        <v/>
      </c>
      <c r="AJ357" s="16" t="n"/>
      <c r="AK357" s="24">
        <f>IF(B357="","",CHOOSE(WEEKDAY(B357,2),"Lunes","Martes","Miércoles","Jueves","Viernes","Sábado","Domingo"))</f>
        <v/>
      </c>
      <c r="AL357" s="24">
        <f>IF(C357="","",IF(HOUR(C357)&lt;6,"00-06",IF(HOUR(C357)&lt;10,"06-10",IF(HOUR(C357)&lt;14,"10-14",IF(HOUR(C357)&lt;18,"14-18",IF(HOUR(C357)&lt;22,"18-22","22-24"))))))</f>
        <v/>
      </c>
      <c r="AM357" s="21">
        <f>IF(B357="","",SUMIFS($X$7:X357,$AJ$7:AJ357,"&lt;&gt;No",$B$7:B357,"&lt;&gt;"))</f>
        <v/>
      </c>
      <c r="AN357" s="22">
        <f>IF(B357="","",SUMIFS($Y$7:Y357,$AJ$7:AJ357,"&lt;&gt;No",$B$7:B357,"&lt;&gt;"))</f>
        <v/>
      </c>
    </row>
    <row r="358">
      <c r="A358" s="16" t="n"/>
      <c r="B358" s="17" t="n"/>
      <c r="C358" s="18" t="n"/>
      <c r="D358" s="18" t="n"/>
      <c r="E358" s="16" t="n"/>
      <c r="F358" s="16" t="n"/>
      <c r="G358" s="16" t="n"/>
      <c r="H358" s="16" t="n"/>
      <c r="I358" s="16" t="n"/>
      <c r="J358" s="16" t="n"/>
      <c r="K358" s="16" t="n"/>
      <c r="L358" s="16" t="n"/>
      <c r="M358" s="19" t="n"/>
      <c r="N358" s="19" t="n"/>
      <c r="O358" s="19" t="n"/>
      <c r="P358" s="19" t="n"/>
      <c r="Q358" s="19" t="n"/>
      <c r="R358" s="20" t="n"/>
      <c r="S358" s="19" t="n"/>
      <c r="T358" s="20" t="n"/>
      <c r="U358" s="20" t="n"/>
      <c r="V358" s="20" t="n"/>
      <c r="W358" s="20" t="n"/>
      <c r="X358" s="21">
        <f>IF(T358="","",T358-IF(U358="",0,U358)-IF(V358="",0,V358)-IF(W358="",0,W358))</f>
        <v/>
      </c>
      <c r="Y358" s="22">
        <f>IF(OR(R358="",R358=0,X358=""),"",X358/R358)</f>
        <v/>
      </c>
      <c r="Z358" s="16" t="n"/>
      <c r="AA358" s="16" t="n"/>
      <c r="AB358" s="16" t="n"/>
      <c r="AC358" s="16" t="n"/>
      <c r="AD358" s="16" t="n"/>
      <c r="AE358" s="16" t="n"/>
      <c r="AF358" s="16" t="n"/>
      <c r="AG358" s="16" t="n"/>
      <c r="AH358" s="23" t="n"/>
      <c r="AI358" s="21">
        <f>IF(X358="","",IF(G358="MXN",X358,IF(AH358="","",X358*AH358)))</f>
        <v/>
      </c>
      <c r="AJ358" s="16" t="n"/>
      <c r="AK358" s="24">
        <f>IF(B358="","",CHOOSE(WEEKDAY(B358,2),"Lunes","Martes","Miércoles","Jueves","Viernes","Sábado","Domingo"))</f>
        <v/>
      </c>
      <c r="AL358" s="24">
        <f>IF(C358="","",IF(HOUR(C358)&lt;6,"00-06",IF(HOUR(C358)&lt;10,"06-10",IF(HOUR(C358)&lt;14,"10-14",IF(HOUR(C358)&lt;18,"14-18",IF(HOUR(C358)&lt;22,"18-22","22-24"))))))</f>
        <v/>
      </c>
      <c r="AM358" s="21">
        <f>IF(B358="","",SUMIFS($X$7:X358,$AJ$7:AJ358,"&lt;&gt;No",$B$7:B358,"&lt;&gt;"))</f>
        <v/>
      </c>
      <c r="AN358" s="22">
        <f>IF(B358="","",SUMIFS($Y$7:Y358,$AJ$7:AJ358,"&lt;&gt;No",$B$7:B358,"&lt;&gt;"))</f>
        <v/>
      </c>
    </row>
    <row r="359">
      <c r="A359" s="16" t="n"/>
      <c r="B359" s="17" t="n"/>
      <c r="C359" s="18" t="n"/>
      <c r="D359" s="18" t="n"/>
      <c r="E359" s="16" t="n"/>
      <c r="F359" s="16" t="n"/>
      <c r="G359" s="16" t="n"/>
      <c r="H359" s="16" t="n"/>
      <c r="I359" s="16" t="n"/>
      <c r="J359" s="16" t="n"/>
      <c r="K359" s="16" t="n"/>
      <c r="L359" s="16" t="n"/>
      <c r="M359" s="19" t="n"/>
      <c r="N359" s="19" t="n"/>
      <c r="O359" s="19" t="n"/>
      <c r="P359" s="19" t="n"/>
      <c r="Q359" s="19" t="n"/>
      <c r="R359" s="20" t="n"/>
      <c r="S359" s="19" t="n"/>
      <c r="T359" s="20" t="n"/>
      <c r="U359" s="20" t="n"/>
      <c r="V359" s="20" t="n"/>
      <c r="W359" s="20" t="n"/>
      <c r="X359" s="21">
        <f>IF(T359="","",T359-IF(U359="",0,U359)-IF(V359="",0,V359)-IF(W359="",0,W359))</f>
        <v/>
      </c>
      <c r="Y359" s="22">
        <f>IF(OR(R359="",R359=0,X359=""),"",X359/R359)</f>
        <v/>
      </c>
      <c r="Z359" s="16" t="n"/>
      <c r="AA359" s="16" t="n"/>
      <c r="AB359" s="16" t="n"/>
      <c r="AC359" s="16" t="n"/>
      <c r="AD359" s="16" t="n"/>
      <c r="AE359" s="16" t="n"/>
      <c r="AF359" s="16" t="n"/>
      <c r="AG359" s="16" t="n"/>
      <c r="AH359" s="23" t="n"/>
      <c r="AI359" s="21">
        <f>IF(X359="","",IF(G359="MXN",X359,IF(AH359="","",X359*AH359)))</f>
        <v/>
      </c>
      <c r="AJ359" s="16" t="n"/>
      <c r="AK359" s="24">
        <f>IF(B359="","",CHOOSE(WEEKDAY(B359,2),"Lunes","Martes","Miércoles","Jueves","Viernes","Sábado","Domingo"))</f>
        <v/>
      </c>
      <c r="AL359" s="24">
        <f>IF(C359="","",IF(HOUR(C359)&lt;6,"00-06",IF(HOUR(C359)&lt;10,"06-10",IF(HOUR(C359)&lt;14,"10-14",IF(HOUR(C359)&lt;18,"14-18",IF(HOUR(C359)&lt;22,"18-22","22-24"))))))</f>
        <v/>
      </c>
      <c r="AM359" s="21">
        <f>IF(B359="","",SUMIFS($X$7:X359,$AJ$7:AJ359,"&lt;&gt;No",$B$7:B359,"&lt;&gt;"))</f>
        <v/>
      </c>
      <c r="AN359" s="22">
        <f>IF(B359="","",SUMIFS($Y$7:Y359,$AJ$7:AJ359,"&lt;&gt;No",$B$7:B359,"&lt;&gt;"))</f>
        <v/>
      </c>
    </row>
    <row r="360">
      <c r="A360" s="16" t="n"/>
      <c r="B360" s="17" t="n"/>
      <c r="C360" s="18" t="n"/>
      <c r="D360" s="18" t="n"/>
      <c r="E360" s="16" t="n"/>
      <c r="F360" s="16" t="n"/>
      <c r="G360" s="16" t="n"/>
      <c r="H360" s="16" t="n"/>
      <c r="I360" s="16" t="n"/>
      <c r="J360" s="16" t="n"/>
      <c r="K360" s="16" t="n"/>
      <c r="L360" s="16" t="n"/>
      <c r="M360" s="19" t="n"/>
      <c r="N360" s="19" t="n"/>
      <c r="O360" s="19" t="n"/>
      <c r="P360" s="19" t="n"/>
      <c r="Q360" s="19" t="n"/>
      <c r="R360" s="20" t="n"/>
      <c r="S360" s="19" t="n"/>
      <c r="T360" s="20" t="n"/>
      <c r="U360" s="20" t="n"/>
      <c r="V360" s="20" t="n"/>
      <c r="W360" s="20" t="n"/>
      <c r="X360" s="21">
        <f>IF(T360="","",T360-IF(U360="",0,U360)-IF(V360="",0,V360)-IF(W360="",0,W360))</f>
        <v/>
      </c>
      <c r="Y360" s="22">
        <f>IF(OR(R360="",R360=0,X360=""),"",X360/R360)</f>
        <v/>
      </c>
      <c r="Z360" s="16" t="n"/>
      <c r="AA360" s="16" t="n"/>
      <c r="AB360" s="16" t="n"/>
      <c r="AC360" s="16" t="n"/>
      <c r="AD360" s="16" t="n"/>
      <c r="AE360" s="16" t="n"/>
      <c r="AF360" s="16" t="n"/>
      <c r="AG360" s="16" t="n"/>
      <c r="AH360" s="23" t="n"/>
      <c r="AI360" s="21">
        <f>IF(X360="","",IF(G360="MXN",X360,IF(AH360="","",X360*AH360)))</f>
        <v/>
      </c>
      <c r="AJ360" s="16" t="n"/>
      <c r="AK360" s="24">
        <f>IF(B360="","",CHOOSE(WEEKDAY(B360,2),"Lunes","Martes","Miércoles","Jueves","Viernes","Sábado","Domingo"))</f>
        <v/>
      </c>
      <c r="AL360" s="24">
        <f>IF(C360="","",IF(HOUR(C360)&lt;6,"00-06",IF(HOUR(C360)&lt;10,"06-10",IF(HOUR(C360)&lt;14,"10-14",IF(HOUR(C360)&lt;18,"14-18",IF(HOUR(C360)&lt;22,"18-22","22-24"))))))</f>
        <v/>
      </c>
      <c r="AM360" s="21">
        <f>IF(B360="","",SUMIFS($X$7:X360,$AJ$7:AJ360,"&lt;&gt;No",$B$7:B360,"&lt;&gt;"))</f>
        <v/>
      </c>
      <c r="AN360" s="22">
        <f>IF(B360="","",SUMIFS($Y$7:Y360,$AJ$7:AJ360,"&lt;&gt;No",$B$7:B360,"&lt;&gt;"))</f>
        <v/>
      </c>
    </row>
    <row r="361">
      <c r="A361" s="16" t="n"/>
      <c r="B361" s="17" t="n"/>
      <c r="C361" s="18" t="n"/>
      <c r="D361" s="18" t="n"/>
      <c r="E361" s="16" t="n"/>
      <c r="F361" s="16" t="n"/>
      <c r="G361" s="16" t="n"/>
      <c r="H361" s="16" t="n"/>
      <c r="I361" s="16" t="n"/>
      <c r="J361" s="16" t="n"/>
      <c r="K361" s="16" t="n"/>
      <c r="L361" s="16" t="n"/>
      <c r="M361" s="19" t="n"/>
      <c r="N361" s="19" t="n"/>
      <c r="O361" s="19" t="n"/>
      <c r="P361" s="19" t="n"/>
      <c r="Q361" s="19" t="n"/>
      <c r="R361" s="20" t="n"/>
      <c r="S361" s="19" t="n"/>
      <c r="T361" s="20" t="n"/>
      <c r="U361" s="20" t="n"/>
      <c r="V361" s="20" t="n"/>
      <c r="W361" s="20" t="n"/>
      <c r="X361" s="21">
        <f>IF(T361="","",T361-IF(U361="",0,U361)-IF(V361="",0,V361)-IF(W361="",0,W361))</f>
        <v/>
      </c>
      <c r="Y361" s="22">
        <f>IF(OR(R361="",R361=0,X361=""),"",X361/R361)</f>
        <v/>
      </c>
      <c r="Z361" s="16" t="n"/>
      <c r="AA361" s="16" t="n"/>
      <c r="AB361" s="16" t="n"/>
      <c r="AC361" s="16" t="n"/>
      <c r="AD361" s="16" t="n"/>
      <c r="AE361" s="16" t="n"/>
      <c r="AF361" s="16" t="n"/>
      <c r="AG361" s="16" t="n"/>
      <c r="AH361" s="23" t="n"/>
      <c r="AI361" s="21">
        <f>IF(X361="","",IF(G361="MXN",X361,IF(AH361="","",X361*AH361)))</f>
        <v/>
      </c>
      <c r="AJ361" s="16" t="n"/>
      <c r="AK361" s="24">
        <f>IF(B361="","",CHOOSE(WEEKDAY(B361,2),"Lunes","Martes","Miércoles","Jueves","Viernes","Sábado","Domingo"))</f>
        <v/>
      </c>
      <c r="AL361" s="24">
        <f>IF(C361="","",IF(HOUR(C361)&lt;6,"00-06",IF(HOUR(C361)&lt;10,"06-10",IF(HOUR(C361)&lt;14,"10-14",IF(HOUR(C361)&lt;18,"14-18",IF(HOUR(C361)&lt;22,"18-22","22-24"))))))</f>
        <v/>
      </c>
      <c r="AM361" s="21">
        <f>IF(B361="","",SUMIFS($X$7:X361,$AJ$7:AJ361,"&lt;&gt;No",$B$7:B361,"&lt;&gt;"))</f>
        <v/>
      </c>
      <c r="AN361" s="22">
        <f>IF(B361="","",SUMIFS($Y$7:Y361,$AJ$7:AJ361,"&lt;&gt;No",$B$7:B361,"&lt;&gt;"))</f>
        <v/>
      </c>
    </row>
    <row r="362">
      <c r="A362" s="16" t="n"/>
      <c r="B362" s="17" t="n"/>
      <c r="C362" s="18" t="n"/>
      <c r="D362" s="18" t="n"/>
      <c r="E362" s="16" t="n"/>
      <c r="F362" s="16" t="n"/>
      <c r="G362" s="16" t="n"/>
      <c r="H362" s="16" t="n"/>
      <c r="I362" s="16" t="n"/>
      <c r="J362" s="16" t="n"/>
      <c r="K362" s="16" t="n"/>
      <c r="L362" s="16" t="n"/>
      <c r="M362" s="19" t="n"/>
      <c r="N362" s="19" t="n"/>
      <c r="O362" s="19" t="n"/>
      <c r="P362" s="19" t="n"/>
      <c r="Q362" s="19" t="n"/>
      <c r="R362" s="20" t="n"/>
      <c r="S362" s="19" t="n"/>
      <c r="T362" s="20" t="n"/>
      <c r="U362" s="20" t="n"/>
      <c r="V362" s="20" t="n"/>
      <c r="W362" s="20" t="n"/>
      <c r="X362" s="21">
        <f>IF(T362="","",T362-IF(U362="",0,U362)-IF(V362="",0,V362)-IF(W362="",0,W362))</f>
        <v/>
      </c>
      <c r="Y362" s="22">
        <f>IF(OR(R362="",R362=0,X362=""),"",X362/R362)</f>
        <v/>
      </c>
      <c r="Z362" s="16" t="n"/>
      <c r="AA362" s="16" t="n"/>
      <c r="AB362" s="16" t="n"/>
      <c r="AC362" s="16" t="n"/>
      <c r="AD362" s="16" t="n"/>
      <c r="AE362" s="16" t="n"/>
      <c r="AF362" s="16" t="n"/>
      <c r="AG362" s="16" t="n"/>
      <c r="AH362" s="23" t="n"/>
      <c r="AI362" s="21">
        <f>IF(X362="","",IF(G362="MXN",X362,IF(AH362="","",X362*AH362)))</f>
        <v/>
      </c>
      <c r="AJ362" s="16" t="n"/>
      <c r="AK362" s="24">
        <f>IF(B362="","",CHOOSE(WEEKDAY(B362,2),"Lunes","Martes","Miércoles","Jueves","Viernes","Sábado","Domingo"))</f>
        <v/>
      </c>
      <c r="AL362" s="24">
        <f>IF(C362="","",IF(HOUR(C362)&lt;6,"00-06",IF(HOUR(C362)&lt;10,"06-10",IF(HOUR(C362)&lt;14,"10-14",IF(HOUR(C362)&lt;18,"14-18",IF(HOUR(C362)&lt;22,"18-22","22-24"))))))</f>
        <v/>
      </c>
      <c r="AM362" s="21">
        <f>IF(B362="","",SUMIFS($X$7:X362,$AJ$7:AJ362,"&lt;&gt;No",$B$7:B362,"&lt;&gt;"))</f>
        <v/>
      </c>
      <c r="AN362" s="22">
        <f>IF(B362="","",SUMIFS($Y$7:Y362,$AJ$7:AJ362,"&lt;&gt;No",$B$7:B362,"&lt;&gt;"))</f>
        <v/>
      </c>
    </row>
    <row r="363">
      <c r="A363" s="16" t="n"/>
      <c r="B363" s="17" t="n"/>
      <c r="C363" s="18" t="n"/>
      <c r="D363" s="18" t="n"/>
      <c r="E363" s="16" t="n"/>
      <c r="F363" s="16" t="n"/>
      <c r="G363" s="16" t="n"/>
      <c r="H363" s="16" t="n"/>
      <c r="I363" s="16" t="n"/>
      <c r="J363" s="16" t="n"/>
      <c r="K363" s="16" t="n"/>
      <c r="L363" s="16" t="n"/>
      <c r="M363" s="19" t="n"/>
      <c r="N363" s="19" t="n"/>
      <c r="O363" s="19" t="n"/>
      <c r="P363" s="19" t="n"/>
      <c r="Q363" s="19" t="n"/>
      <c r="R363" s="20" t="n"/>
      <c r="S363" s="19" t="n"/>
      <c r="T363" s="20" t="n"/>
      <c r="U363" s="20" t="n"/>
      <c r="V363" s="20" t="n"/>
      <c r="W363" s="20" t="n"/>
      <c r="X363" s="21">
        <f>IF(T363="","",T363-IF(U363="",0,U363)-IF(V363="",0,V363)-IF(W363="",0,W363))</f>
        <v/>
      </c>
      <c r="Y363" s="22">
        <f>IF(OR(R363="",R363=0,X363=""),"",X363/R363)</f>
        <v/>
      </c>
      <c r="Z363" s="16" t="n"/>
      <c r="AA363" s="16" t="n"/>
      <c r="AB363" s="16" t="n"/>
      <c r="AC363" s="16" t="n"/>
      <c r="AD363" s="16" t="n"/>
      <c r="AE363" s="16" t="n"/>
      <c r="AF363" s="16" t="n"/>
      <c r="AG363" s="16" t="n"/>
      <c r="AH363" s="23" t="n"/>
      <c r="AI363" s="21">
        <f>IF(X363="","",IF(G363="MXN",X363,IF(AH363="","",X363*AH363)))</f>
        <v/>
      </c>
      <c r="AJ363" s="16" t="n"/>
      <c r="AK363" s="24">
        <f>IF(B363="","",CHOOSE(WEEKDAY(B363,2),"Lunes","Martes","Miércoles","Jueves","Viernes","Sábado","Domingo"))</f>
        <v/>
      </c>
      <c r="AL363" s="24">
        <f>IF(C363="","",IF(HOUR(C363)&lt;6,"00-06",IF(HOUR(C363)&lt;10,"06-10",IF(HOUR(C363)&lt;14,"10-14",IF(HOUR(C363)&lt;18,"14-18",IF(HOUR(C363)&lt;22,"18-22","22-24"))))))</f>
        <v/>
      </c>
      <c r="AM363" s="21">
        <f>IF(B363="","",SUMIFS($X$7:X363,$AJ$7:AJ363,"&lt;&gt;No",$B$7:B363,"&lt;&gt;"))</f>
        <v/>
      </c>
      <c r="AN363" s="22">
        <f>IF(B363="","",SUMIFS($Y$7:Y363,$AJ$7:AJ363,"&lt;&gt;No",$B$7:B363,"&lt;&gt;"))</f>
        <v/>
      </c>
    </row>
    <row r="364">
      <c r="A364" s="16" t="n"/>
      <c r="B364" s="17" t="n"/>
      <c r="C364" s="18" t="n"/>
      <c r="D364" s="18" t="n"/>
      <c r="E364" s="16" t="n"/>
      <c r="F364" s="16" t="n"/>
      <c r="G364" s="16" t="n"/>
      <c r="H364" s="16" t="n"/>
      <c r="I364" s="16" t="n"/>
      <c r="J364" s="16" t="n"/>
      <c r="K364" s="16" t="n"/>
      <c r="L364" s="16" t="n"/>
      <c r="M364" s="19" t="n"/>
      <c r="N364" s="19" t="n"/>
      <c r="O364" s="19" t="n"/>
      <c r="P364" s="19" t="n"/>
      <c r="Q364" s="19" t="n"/>
      <c r="R364" s="20" t="n"/>
      <c r="S364" s="19" t="n"/>
      <c r="T364" s="20" t="n"/>
      <c r="U364" s="20" t="n"/>
      <c r="V364" s="20" t="n"/>
      <c r="W364" s="20" t="n"/>
      <c r="X364" s="21">
        <f>IF(T364="","",T364-IF(U364="",0,U364)-IF(V364="",0,V364)-IF(W364="",0,W364))</f>
        <v/>
      </c>
      <c r="Y364" s="22">
        <f>IF(OR(R364="",R364=0,X364=""),"",X364/R364)</f>
        <v/>
      </c>
      <c r="Z364" s="16" t="n"/>
      <c r="AA364" s="16" t="n"/>
      <c r="AB364" s="16" t="n"/>
      <c r="AC364" s="16" t="n"/>
      <c r="AD364" s="16" t="n"/>
      <c r="AE364" s="16" t="n"/>
      <c r="AF364" s="16" t="n"/>
      <c r="AG364" s="16" t="n"/>
      <c r="AH364" s="23" t="n"/>
      <c r="AI364" s="21">
        <f>IF(X364="","",IF(G364="MXN",X364,IF(AH364="","",X364*AH364)))</f>
        <v/>
      </c>
      <c r="AJ364" s="16" t="n"/>
      <c r="AK364" s="24">
        <f>IF(B364="","",CHOOSE(WEEKDAY(B364,2),"Lunes","Martes","Miércoles","Jueves","Viernes","Sábado","Domingo"))</f>
        <v/>
      </c>
      <c r="AL364" s="24">
        <f>IF(C364="","",IF(HOUR(C364)&lt;6,"00-06",IF(HOUR(C364)&lt;10,"06-10",IF(HOUR(C364)&lt;14,"10-14",IF(HOUR(C364)&lt;18,"14-18",IF(HOUR(C364)&lt;22,"18-22","22-24"))))))</f>
        <v/>
      </c>
      <c r="AM364" s="21">
        <f>IF(B364="","",SUMIFS($X$7:X364,$AJ$7:AJ364,"&lt;&gt;No",$B$7:B364,"&lt;&gt;"))</f>
        <v/>
      </c>
      <c r="AN364" s="22">
        <f>IF(B364="","",SUMIFS($Y$7:Y364,$AJ$7:AJ364,"&lt;&gt;No",$B$7:B364,"&lt;&gt;"))</f>
        <v/>
      </c>
    </row>
    <row r="365">
      <c r="A365" s="16" t="n"/>
      <c r="B365" s="17" t="n"/>
      <c r="C365" s="18" t="n"/>
      <c r="D365" s="18" t="n"/>
      <c r="E365" s="16" t="n"/>
      <c r="F365" s="16" t="n"/>
      <c r="G365" s="16" t="n"/>
      <c r="H365" s="16" t="n"/>
      <c r="I365" s="16" t="n"/>
      <c r="J365" s="16" t="n"/>
      <c r="K365" s="16" t="n"/>
      <c r="L365" s="16" t="n"/>
      <c r="M365" s="19" t="n"/>
      <c r="N365" s="19" t="n"/>
      <c r="O365" s="19" t="n"/>
      <c r="P365" s="19" t="n"/>
      <c r="Q365" s="19" t="n"/>
      <c r="R365" s="20" t="n"/>
      <c r="S365" s="19" t="n"/>
      <c r="T365" s="20" t="n"/>
      <c r="U365" s="20" t="n"/>
      <c r="V365" s="20" t="n"/>
      <c r="W365" s="20" t="n"/>
      <c r="X365" s="21">
        <f>IF(T365="","",T365-IF(U365="",0,U365)-IF(V365="",0,V365)-IF(W365="",0,W365))</f>
        <v/>
      </c>
      <c r="Y365" s="22">
        <f>IF(OR(R365="",R365=0,X365=""),"",X365/R365)</f>
        <v/>
      </c>
      <c r="Z365" s="16" t="n"/>
      <c r="AA365" s="16" t="n"/>
      <c r="AB365" s="16" t="n"/>
      <c r="AC365" s="16" t="n"/>
      <c r="AD365" s="16" t="n"/>
      <c r="AE365" s="16" t="n"/>
      <c r="AF365" s="16" t="n"/>
      <c r="AG365" s="16" t="n"/>
      <c r="AH365" s="23" t="n"/>
      <c r="AI365" s="21">
        <f>IF(X365="","",IF(G365="MXN",X365,IF(AH365="","",X365*AH365)))</f>
        <v/>
      </c>
      <c r="AJ365" s="16" t="n"/>
      <c r="AK365" s="24">
        <f>IF(B365="","",CHOOSE(WEEKDAY(B365,2),"Lunes","Martes","Miércoles","Jueves","Viernes","Sábado","Domingo"))</f>
        <v/>
      </c>
      <c r="AL365" s="24">
        <f>IF(C365="","",IF(HOUR(C365)&lt;6,"00-06",IF(HOUR(C365)&lt;10,"06-10",IF(HOUR(C365)&lt;14,"10-14",IF(HOUR(C365)&lt;18,"14-18",IF(HOUR(C365)&lt;22,"18-22","22-24"))))))</f>
        <v/>
      </c>
      <c r="AM365" s="21">
        <f>IF(B365="","",SUMIFS($X$7:X365,$AJ$7:AJ365,"&lt;&gt;No",$B$7:B365,"&lt;&gt;"))</f>
        <v/>
      </c>
      <c r="AN365" s="22">
        <f>IF(B365="","",SUMIFS($Y$7:Y365,$AJ$7:AJ365,"&lt;&gt;No",$B$7:B365,"&lt;&gt;"))</f>
        <v/>
      </c>
    </row>
    <row r="366">
      <c r="A366" s="16" t="n"/>
      <c r="B366" s="17" t="n"/>
      <c r="C366" s="18" t="n"/>
      <c r="D366" s="18" t="n"/>
      <c r="E366" s="16" t="n"/>
      <c r="F366" s="16" t="n"/>
      <c r="G366" s="16" t="n"/>
      <c r="H366" s="16" t="n"/>
      <c r="I366" s="16" t="n"/>
      <c r="J366" s="16" t="n"/>
      <c r="K366" s="16" t="n"/>
      <c r="L366" s="16" t="n"/>
      <c r="M366" s="19" t="n"/>
      <c r="N366" s="19" t="n"/>
      <c r="O366" s="19" t="n"/>
      <c r="P366" s="19" t="n"/>
      <c r="Q366" s="19" t="n"/>
      <c r="R366" s="20" t="n"/>
      <c r="S366" s="19" t="n"/>
      <c r="T366" s="20" t="n"/>
      <c r="U366" s="20" t="n"/>
      <c r="V366" s="20" t="n"/>
      <c r="W366" s="20" t="n"/>
      <c r="X366" s="21">
        <f>IF(T366="","",T366-IF(U366="",0,U366)-IF(V366="",0,V366)-IF(W366="",0,W366))</f>
        <v/>
      </c>
      <c r="Y366" s="22">
        <f>IF(OR(R366="",R366=0,X366=""),"",X366/R366)</f>
        <v/>
      </c>
      <c r="Z366" s="16" t="n"/>
      <c r="AA366" s="16" t="n"/>
      <c r="AB366" s="16" t="n"/>
      <c r="AC366" s="16" t="n"/>
      <c r="AD366" s="16" t="n"/>
      <c r="AE366" s="16" t="n"/>
      <c r="AF366" s="16" t="n"/>
      <c r="AG366" s="16" t="n"/>
      <c r="AH366" s="23" t="n"/>
      <c r="AI366" s="21">
        <f>IF(X366="","",IF(G366="MXN",X366,IF(AH366="","",X366*AH366)))</f>
        <v/>
      </c>
      <c r="AJ366" s="16" t="n"/>
      <c r="AK366" s="24">
        <f>IF(B366="","",CHOOSE(WEEKDAY(B366,2),"Lunes","Martes","Miércoles","Jueves","Viernes","Sábado","Domingo"))</f>
        <v/>
      </c>
      <c r="AL366" s="24">
        <f>IF(C366="","",IF(HOUR(C366)&lt;6,"00-06",IF(HOUR(C366)&lt;10,"06-10",IF(HOUR(C366)&lt;14,"10-14",IF(HOUR(C366)&lt;18,"14-18",IF(HOUR(C366)&lt;22,"18-22","22-24"))))))</f>
        <v/>
      </c>
      <c r="AM366" s="21">
        <f>IF(B366="","",SUMIFS($X$7:X366,$AJ$7:AJ366,"&lt;&gt;No",$B$7:B366,"&lt;&gt;"))</f>
        <v/>
      </c>
      <c r="AN366" s="22">
        <f>IF(B366="","",SUMIFS($Y$7:Y366,$AJ$7:AJ366,"&lt;&gt;No",$B$7:B366,"&lt;&gt;"))</f>
        <v/>
      </c>
    </row>
    <row r="367">
      <c r="A367" s="16" t="n"/>
      <c r="B367" s="17" t="n"/>
      <c r="C367" s="18" t="n"/>
      <c r="D367" s="18" t="n"/>
      <c r="E367" s="16" t="n"/>
      <c r="F367" s="16" t="n"/>
      <c r="G367" s="16" t="n"/>
      <c r="H367" s="16" t="n"/>
      <c r="I367" s="16" t="n"/>
      <c r="J367" s="16" t="n"/>
      <c r="K367" s="16" t="n"/>
      <c r="L367" s="16" t="n"/>
      <c r="M367" s="19" t="n"/>
      <c r="N367" s="19" t="n"/>
      <c r="O367" s="19" t="n"/>
      <c r="P367" s="19" t="n"/>
      <c r="Q367" s="19" t="n"/>
      <c r="R367" s="20" t="n"/>
      <c r="S367" s="19" t="n"/>
      <c r="T367" s="20" t="n"/>
      <c r="U367" s="20" t="n"/>
      <c r="V367" s="20" t="n"/>
      <c r="W367" s="20" t="n"/>
      <c r="X367" s="21">
        <f>IF(T367="","",T367-IF(U367="",0,U367)-IF(V367="",0,V367)-IF(W367="",0,W367))</f>
        <v/>
      </c>
      <c r="Y367" s="22">
        <f>IF(OR(R367="",R367=0,X367=""),"",X367/R367)</f>
        <v/>
      </c>
      <c r="Z367" s="16" t="n"/>
      <c r="AA367" s="16" t="n"/>
      <c r="AB367" s="16" t="n"/>
      <c r="AC367" s="16" t="n"/>
      <c r="AD367" s="16" t="n"/>
      <c r="AE367" s="16" t="n"/>
      <c r="AF367" s="16" t="n"/>
      <c r="AG367" s="16" t="n"/>
      <c r="AH367" s="23" t="n"/>
      <c r="AI367" s="21">
        <f>IF(X367="","",IF(G367="MXN",X367,IF(AH367="","",X367*AH367)))</f>
        <v/>
      </c>
      <c r="AJ367" s="16" t="n"/>
      <c r="AK367" s="24">
        <f>IF(B367="","",CHOOSE(WEEKDAY(B367,2),"Lunes","Martes","Miércoles","Jueves","Viernes","Sábado","Domingo"))</f>
        <v/>
      </c>
      <c r="AL367" s="24">
        <f>IF(C367="","",IF(HOUR(C367)&lt;6,"00-06",IF(HOUR(C367)&lt;10,"06-10",IF(HOUR(C367)&lt;14,"10-14",IF(HOUR(C367)&lt;18,"14-18",IF(HOUR(C367)&lt;22,"18-22","22-24"))))))</f>
        <v/>
      </c>
      <c r="AM367" s="21">
        <f>IF(B367="","",SUMIFS($X$7:X367,$AJ$7:AJ367,"&lt;&gt;No",$B$7:B367,"&lt;&gt;"))</f>
        <v/>
      </c>
      <c r="AN367" s="22">
        <f>IF(B367="","",SUMIFS($Y$7:Y367,$AJ$7:AJ367,"&lt;&gt;No",$B$7:B367,"&lt;&gt;"))</f>
        <v/>
      </c>
    </row>
    <row r="368">
      <c r="A368" s="16" t="n"/>
      <c r="B368" s="17" t="n"/>
      <c r="C368" s="18" t="n"/>
      <c r="D368" s="18" t="n"/>
      <c r="E368" s="16" t="n"/>
      <c r="F368" s="16" t="n"/>
      <c r="G368" s="16" t="n"/>
      <c r="H368" s="16" t="n"/>
      <c r="I368" s="16" t="n"/>
      <c r="J368" s="16" t="n"/>
      <c r="K368" s="16" t="n"/>
      <c r="L368" s="16" t="n"/>
      <c r="M368" s="19" t="n"/>
      <c r="N368" s="19" t="n"/>
      <c r="O368" s="19" t="n"/>
      <c r="P368" s="19" t="n"/>
      <c r="Q368" s="19" t="n"/>
      <c r="R368" s="20" t="n"/>
      <c r="S368" s="19" t="n"/>
      <c r="T368" s="20" t="n"/>
      <c r="U368" s="20" t="n"/>
      <c r="V368" s="20" t="n"/>
      <c r="W368" s="20" t="n"/>
      <c r="X368" s="21">
        <f>IF(T368="","",T368-IF(U368="",0,U368)-IF(V368="",0,V368)-IF(W368="",0,W368))</f>
        <v/>
      </c>
      <c r="Y368" s="22">
        <f>IF(OR(R368="",R368=0,X368=""),"",X368/R368)</f>
        <v/>
      </c>
      <c r="Z368" s="16" t="n"/>
      <c r="AA368" s="16" t="n"/>
      <c r="AB368" s="16" t="n"/>
      <c r="AC368" s="16" t="n"/>
      <c r="AD368" s="16" t="n"/>
      <c r="AE368" s="16" t="n"/>
      <c r="AF368" s="16" t="n"/>
      <c r="AG368" s="16" t="n"/>
      <c r="AH368" s="23" t="n"/>
      <c r="AI368" s="21">
        <f>IF(X368="","",IF(G368="MXN",X368,IF(AH368="","",X368*AH368)))</f>
        <v/>
      </c>
      <c r="AJ368" s="16" t="n"/>
      <c r="AK368" s="24">
        <f>IF(B368="","",CHOOSE(WEEKDAY(B368,2),"Lunes","Martes","Miércoles","Jueves","Viernes","Sábado","Domingo"))</f>
        <v/>
      </c>
      <c r="AL368" s="24">
        <f>IF(C368="","",IF(HOUR(C368)&lt;6,"00-06",IF(HOUR(C368)&lt;10,"06-10",IF(HOUR(C368)&lt;14,"10-14",IF(HOUR(C368)&lt;18,"14-18",IF(HOUR(C368)&lt;22,"18-22","22-24"))))))</f>
        <v/>
      </c>
      <c r="AM368" s="21">
        <f>IF(B368="","",SUMIFS($X$7:X368,$AJ$7:AJ368,"&lt;&gt;No",$B$7:B368,"&lt;&gt;"))</f>
        <v/>
      </c>
      <c r="AN368" s="22">
        <f>IF(B368="","",SUMIFS($Y$7:Y368,$AJ$7:AJ368,"&lt;&gt;No",$B$7:B368,"&lt;&gt;"))</f>
        <v/>
      </c>
    </row>
    <row r="369">
      <c r="A369" s="16" t="n"/>
      <c r="B369" s="17" t="n"/>
      <c r="C369" s="18" t="n"/>
      <c r="D369" s="18" t="n"/>
      <c r="E369" s="16" t="n"/>
      <c r="F369" s="16" t="n"/>
      <c r="G369" s="16" t="n"/>
      <c r="H369" s="16" t="n"/>
      <c r="I369" s="16" t="n"/>
      <c r="J369" s="16" t="n"/>
      <c r="K369" s="16" t="n"/>
      <c r="L369" s="16" t="n"/>
      <c r="M369" s="19" t="n"/>
      <c r="N369" s="19" t="n"/>
      <c r="O369" s="19" t="n"/>
      <c r="P369" s="19" t="n"/>
      <c r="Q369" s="19" t="n"/>
      <c r="R369" s="20" t="n"/>
      <c r="S369" s="19" t="n"/>
      <c r="T369" s="20" t="n"/>
      <c r="U369" s="20" t="n"/>
      <c r="V369" s="20" t="n"/>
      <c r="W369" s="20" t="n"/>
      <c r="X369" s="21">
        <f>IF(T369="","",T369-IF(U369="",0,U369)-IF(V369="",0,V369)-IF(W369="",0,W369))</f>
        <v/>
      </c>
      <c r="Y369" s="22">
        <f>IF(OR(R369="",R369=0,X369=""),"",X369/R369)</f>
        <v/>
      </c>
      <c r="Z369" s="16" t="n"/>
      <c r="AA369" s="16" t="n"/>
      <c r="AB369" s="16" t="n"/>
      <c r="AC369" s="16" t="n"/>
      <c r="AD369" s="16" t="n"/>
      <c r="AE369" s="16" t="n"/>
      <c r="AF369" s="16" t="n"/>
      <c r="AG369" s="16" t="n"/>
      <c r="AH369" s="23" t="n"/>
      <c r="AI369" s="21">
        <f>IF(X369="","",IF(G369="MXN",X369,IF(AH369="","",X369*AH369)))</f>
        <v/>
      </c>
      <c r="AJ369" s="16" t="n"/>
      <c r="AK369" s="24">
        <f>IF(B369="","",CHOOSE(WEEKDAY(B369,2),"Lunes","Martes","Miércoles","Jueves","Viernes","Sábado","Domingo"))</f>
        <v/>
      </c>
      <c r="AL369" s="24">
        <f>IF(C369="","",IF(HOUR(C369)&lt;6,"00-06",IF(HOUR(C369)&lt;10,"06-10",IF(HOUR(C369)&lt;14,"10-14",IF(HOUR(C369)&lt;18,"14-18",IF(HOUR(C369)&lt;22,"18-22","22-24"))))))</f>
        <v/>
      </c>
      <c r="AM369" s="21">
        <f>IF(B369="","",SUMIFS($X$7:X369,$AJ$7:AJ369,"&lt;&gt;No",$B$7:B369,"&lt;&gt;"))</f>
        <v/>
      </c>
      <c r="AN369" s="22">
        <f>IF(B369="","",SUMIFS($Y$7:Y369,$AJ$7:AJ369,"&lt;&gt;No",$B$7:B369,"&lt;&gt;"))</f>
        <v/>
      </c>
    </row>
    <row r="370">
      <c r="A370" s="16" t="n"/>
      <c r="B370" s="17" t="n"/>
      <c r="C370" s="18" t="n"/>
      <c r="D370" s="18" t="n"/>
      <c r="E370" s="16" t="n"/>
      <c r="F370" s="16" t="n"/>
      <c r="G370" s="16" t="n"/>
      <c r="H370" s="16" t="n"/>
      <c r="I370" s="16" t="n"/>
      <c r="J370" s="16" t="n"/>
      <c r="K370" s="16" t="n"/>
      <c r="L370" s="16" t="n"/>
      <c r="M370" s="19" t="n"/>
      <c r="N370" s="19" t="n"/>
      <c r="O370" s="19" t="n"/>
      <c r="P370" s="19" t="n"/>
      <c r="Q370" s="19" t="n"/>
      <c r="R370" s="20" t="n"/>
      <c r="S370" s="19" t="n"/>
      <c r="T370" s="20" t="n"/>
      <c r="U370" s="20" t="n"/>
      <c r="V370" s="20" t="n"/>
      <c r="W370" s="20" t="n"/>
      <c r="X370" s="21">
        <f>IF(T370="","",T370-IF(U370="",0,U370)-IF(V370="",0,V370)-IF(W370="",0,W370))</f>
        <v/>
      </c>
      <c r="Y370" s="22">
        <f>IF(OR(R370="",R370=0,X370=""),"",X370/R370)</f>
        <v/>
      </c>
      <c r="Z370" s="16" t="n"/>
      <c r="AA370" s="16" t="n"/>
      <c r="AB370" s="16" t="n"/>
      <c r="AC370" s="16" t="n"/>
      <c r="AD370" s="16" t="n"/>
      <c r="AE370" s="16" t="n"/>
      <c r="AF370" s="16" t="n"/>
      <c r="AG370" s="16" t="n"/>
      <c r="AH370" s="23" t="n"/>
      <c r="AI370" s="21">
        <f>IF(X370="","",IF(G370="MXN",X370,IF(AH370="","",X370*AH370)))</f>
        <v/>
      </c>
      <c r="AJ370" s="16" t="n"/>
      <c r="AK370" s="24">
        <f>IF(B370="","",CHOOSE(WEEKDAY(B370,2),"Lunes","Martes","Miércoles","Jueves","Viernes","Sábado","Domingo"))</f>
        <v/>
      </c>
      <c r="AL370" s="24">
        <f>IF(C370="","",IF(HOUR(C370)&lt;6,"00-06",IF(HOUR(C370)&lt;10,"06-10",IF(HOUR(C370)&lt;14,"10-14",IF(HOUR(C370)&lt;18,"14-18",IF(HOUR(C370)&lt;22,"18-22","22-24"))))))</f>
        <v/>
      </c>
      <c r="AM370" s="21">
        <f>IF(B370="","",SUMIFS($X$7:X370,$AJ$7:AJ370,"&lt;&gt;No",$B$7:B370,"&lt;&gt;"))</f>
        <v/>
      </c>
      <c r="AN370" s="22">
        <f>IF(B370="","",SUMIFS($Y$7:Y370,$AJ$7:AJ370,"&lt;&gt;No",$B$7:B370,"&lt;&gt;"))</f>
        <v/>
      </c>
    </row>
    <row r="371">
      <c r="A371" s="16" t="n"/>
      <c r="B371" s="17" t="n"/>
      <c r="C371" s="18" t="n"/>
      <c r="D371" s="18" t="n"/>
      <c r="E371" s="16" t="n"/>
      <c r="F371" s="16" t="n"/>
      <c r="G371" s="16" t="n"/>
      <c r="H371" s="16" t="n"/>
      <c r="I371" s="16" t="n"/>
      <c r="J371" s="16" t="n"/>
      <c r="K371" s="16" t="n"/>
      <c r="L371" s="16" t="n"/>
      <c r="M371" s="19" t="n"/>
      <c r="N371" s="19" t="n"/>
      <c r="O371" s="19" t="n"/>
      <c r="P371" s="19" t="n"/>
      <c r="Q371" s="19" t="n"/>
      <c r="R371" s="20" t="n"/>
      <c r="S371" s="19" t="n"/>
      <c r="T371" s="20" t="n"/>
      <c r="U371" s="20" t="n"/>
      <c r="V371" s="20" t="n"/>
      <c r="W371" s="20" t="n"/>
      <c r="X371" s="21">
        <f>IF(T371="","",T371-IF(U371="",0,U371)-IF(V371="",0,V371)-IF(W371="",0,W371))</f>
        <v/>
      </c>
      <c r="Y371" s="22">
        <f>IF(OR(R371="",R371=0,X371=""),"",X371/R371)</f>
        <v/>
      </c>
      <c r="Z371" s="16" t="n"/>
      <c r="AA371" s="16" t="n"/>
      <c r="AB371" s="16" t="n"/>
      <c r="AC371" s="16" t="n"/>
      <c r="AD371" s="16" t="n"/>
      <c r="AE371" s="16" t="n"/>
      <c r="AF371" s="16" t="n"/>
      <c r="AG371" s="16" t="n"/>
      <c r="AH371" s="23" t="n"/>
      <c r="AI371" s="21">
        <f>IF(X371="","",IF(G371="MXN",X371,IF(AH371="","",X371*AH371)))</f>
        <v/>
      </c>
      <c r="AJ371" s="16" t="n"/>
      <c r="AK371" s="24">
        <f>IF(B371="","",CHOOSE(WEEKDAY(B371,2),"Lunes","Martes","Miércoles","Jueves","Viernes","Sábado","Domingo"))</f>
        <v/>
      </c>
      <c r="AL371" s="24">
        <f>IF(C371="","",IF(HOUR(C371)&lt;6,"00-06",IF(HOUR(C371)&lt;10,"06-10",IF(HOUR(C371)&lt;14,"10-14",IF(HOUR(C371)&lt;18,"14-18",IF(HOUR(C371)&lt;22,"18-22","22-24"))))))</f>
        <v/>
      </c>
      <c r="AM371" s="21">
        <f>IF(B371="","",SUMIFS($X$7:X371,$AJ$7:AJ371,"&lt;&gt;No",$B$7:B371,"&lt;&gt;"))</f>
        <v/>
      </c>
      <c r="AN371" s="22">
        <f>IF(B371="","",SUMIFS($Y$7:Y371,$AJ$7:AJ371,"&lt;&gt;No",$B$7:B371,"&lt;&gt;"))</f>
        <v/>
      </c>
    </row>
    <row r="372">
      <c r="A372" s="16" t="n"/>
      <c r="B372" s="17" t="n"/>
      <c r="C372" s="18" t="n"/>
      <c r="D372" s="18" t="n"/>
      <c r="E372" s="16" t="n"/>
      <c r="F372" s="16" t="n"/>
      <c r="G372" s="16" t="n"/>
      <c r="H372" s="16" t="n"/>
      <c r="I372" s="16" t="n"/>
      <c r="J372" s="16" t="n"/>
      <c r="K372" s="16" t="n"/>
      <c r="L372" s="16" t="n"/>
      <c r="M372" s="19" t="n"/>
      <c r="N372" s="19" t="n"/>
      <c r="O372" s="19" t="n"/>
      <c r="P372" s="19" t="n"/>
      <c r="Q372" s="19" t="n"/>
      <c r="R372" s="20" t="n"/>
      <c r="S372" s="19" t="n"/>
      <c r="T372" s="20" t="n"/>
      <c r="U372" s="20" t="n"/>
      <c r="V372" s="20" t="n"/>
      <c r="W372" s="20" t="n"/>
      <c r="X372" s="21">
        <f>IF(T372="","",T372-IF(U372="",0,U372)-IF(V372="",0,V372)-IF(W372="",0,W372))</f>
        <v/>
      </c>
      <c r="Y372" s="22">
        <f>IF(OR(R372="",R372=0,X372=""),"",X372/R372)</f>
        <v/>
      </c>
      <c r="Z372" s="16" t="n"/>
      <c r="AA372" s="16" t="n"/>
      <c r="AB372" s="16" t="n"/>
      <c r="AC372" s="16" t="n"/>
      <c r="AD372" s="16" t="n"/>
      <c r="AE372" s="16" t="n"/>
      <c r="AF372" s="16" t="n"/>
      <c r="AG372" s="16" t="n"/>
      <c r="AH372" s="23" t="n"/>
      <c r="AI372" s="21">
        <f>IF(X372="","",IF(G372="MXN",X372,IF(AH372="","",X372*AH372)))</f>
        <v/>
      </c>
      <c r="AJ372" s="16" t="n"/>
      <c r="AK372" s="24">
        <f>IF(B372="","",CHOOSE(WEEKDAY(B372,2),"Lunes","Martes","Miércoles","Jueves","Viernes","Sábado","Domingo"))</f>
        <v/>
      </c>
      <c r="AL372" s="24">
        <f>IF(C372="","",IF(HOUR(C372)&lt;6,"00-06",IF(HOUR(C372)&lt;10,"06-10",IF(HOUR(C372)&lt;14,"10-14",IF(HOUR(C372)&lt;18,"14-18",IF(HOUR(C372)&lt;22,"18-22","22-24"))))))</f>
        <v/>
      </c>
      <c r="AM372" s="21">
        <f>IF(B372="","",SUMIFS($X$7:X372,$AJ$7:AJ372,"&lt;&gt;No",$B$7:B372,"&lt;&gt;"))</f>
        <v/>
      </c>
      <c r="AN372" s="22">
        <f>IF(B372="","",SUMIFS($Y$7:Y372,$AJ$7:AJ372,"&lt;&gt;No",$B$7:B372,"&lt;&gt;"))</f>
        <v/>
      </c>
    </row>
    <row r="373">
      <c r="A373" s="16" t="n"/>
      <c r="B373" s="17" t="n"/>
      <c r="C373" s="18" t="n"/>
      <c r="D373" s="18" t="n"/>
      <c r="E373" s="16" t="n"/>
      <c r="F373" s="16" t="n"/>
      <c r="G373" s="16" t="n"/>
      <c r="H373" s="16" t="n"/>
      <c r="I373" s="16" t="n"/>
      <c r="J373" s="16" t="n"/>
      <c r="K373" s="16" t="n"/>
      <c r="L373" s="16" t="n"/>
      <c r="M373" s="19" t="n"/>
      <c r="N373" s="19" t="n"/>
      <c r="O373" s="19" t="n"/>
      <c r="P373" s="19" t="n"/>
      <c r="Q373" s="19" t="n"/>
      <c r="R373" s="20" t="n"/>
      <c r="S373" s="19" t="n"/>
      <c r="T373" s="20" t="n"/>
      <c r="U373" s="20" t="n"/>
      <c r="V373" s="20" t="n"/>
      <c r="W373" s="20" t="n"/>
      <c r="X373" s="21">
        <f>IF(T373="","",T373-IF(U373="",0,U373)-IF(V373="",0,V373)-IF(W373="",0,W373))</f>
        <v/>
      </c>
      <c r="Y373" s="22">
        <f>IF(OR(R373="",R373=0,X373=""),"",X373/R373)</f>
        <v/>
      </c>
      <c r="Z373" s="16" t="n"/>
      <c r="AA373" s="16" t="n"/>
      <c r="AB373" s="16" t="n"/>
      <c r="AC373" s="16" t="n"/>
      <c r="AD373" s="16" t="n"/>
      <c r="AE373" s="16" t="n"/>
      <c r="AF373" s="16" t="n"/>
      <c r="AG373" s="16" t="n"/>
      <c r="AH373" s="23" t="n"/>
      <c r="AI373" s="21">
        <f>IF(X373="","",IF(G373="MXN",X373,IF(AH373="","",X373*AH373)))</f>
        <v/>
      </c>
      <c r="AJ373" s="16" t="n"/>
      <c r="AK373" s="24">
        <f>IF(B373="","",CHOOSE(WEEKDAY(B373,2),"Lunes","Martes","Miércoles","Jueves","Viernes","Sábado","Domingo"))</f>
        <v/>
      </c>
      <c r="AL373" s="24">
        <f>IF(C373="","",IF(HOUR(C373)&lt;6,"00-06",IF(HOUR(C373)&lt;10,"06-10",IF(HOUR(C373)&lt;14,"10-14",IF(HOUR(C373)&lt;18,"14-18",IF(HOUR(C373)&lt;22,"18-22","22-24"))))))</f>
        <v/>
      </c>
      <c r="AM373" s="21">
        <f>IF(B373="","",SUMIFS($X$7:X373,$AJ$7:AJ373,"&lt;&gt;No",$B$7:B373,"&lt;&gt;"))</f>
        <v/>
      </c>
      <c r="AN373" s="22">
        <f>IF(B373="","",SUMIFS($Y$7:Y373,$AJ$7:AJ373,"&lt;&gt;No",$B$7:B373,"&lt;&gt;"))</f>
        <v/>
      </c>
    </row>
    <row r="374">
      <c r="A374" s="16" t="n"/>
      <c r="B374" s="17" t="n"/>
      <c r="C374" s="18" t="n"/>
      <c r="D374" s="18" t="n"/>
      <c r="E374" s="16" t="n"/>
      <c r="F374" s="16" t="n"/>
      <c r="G374" s="16" t="n"/>
      <c r="H374" s="16" t="n"/>
      <c r="I374" s="16" t="n"/>
      <c r="J374" s="16" t="n"/>
      <c r="K374" s="16" t="n"/>
      <c r="L374" s="16" t="n"/>
      <c r="M374" s="19" t="n"/>
      <c r="N374" s="19" t="n"/>
      <c r="O374" s="19" t="n"/>
      <c r="P374" s="19" t="n"/>
      <c r="Q374" s="19" t="n"/>
      <c r="R374" s="20" t="n"/>
      <c r="S374" s="19" t="n"/>
      <c r="T374" s="20" t="n"/>
      <c r="U374" s="20" t="n"/>
      <c r="V374" s="20" t="n"/>
      <c r="W374" s="20" t="n"/>
      <c r="X374" s="21">
        <f>IF(T374="","",T374-IF(U374="",0,U374)-IF(V374="",0,V374)-IF(W374="",0,W374))</f>
        <v/>
      </c>
      <c r="Y374" s="22">
        <f>IF(OR(R374="",R374=0,X374=""),"",X374/R374)</f>
        <v/>
      </c>
      <c r="Z374" s="16" t="n"/>
      <c r="AA374" s="16" t="n"/>
      <c r="AB374" s="16" t="n"/>
      <c r="AC374" s="16" t="n"/>
      <c r="AD374" s="16" t="n"/>
      <c r="AE374" s="16" t="n"/>
      <c r="AF374" s="16" t="n"/>
      <c r="AG374" s="16" t="n"/>
      <c r="AH374" s="23" t="n"/>
      <c r="AI374" s="21">
        <f>IF(X374="","",IF(G374="MXN",X374,IF(AH374="","",X374*AH374)))</f>
        <v/>
      </c>
      <c r="AJ374" s="16" t="n"/>
      <c r="AK374" s="24">
        <f>IF(B374="","",CHOOSE(WEEKDAY(B374,2),"Lunes","Martes","Miércoles","Jueves","Viernes","Sábado","Domingo"))</f>
        <v/>
      </c>
      <c r="AL374" s="24">
        <f>IF(C374="","",IF(HOUR(C374)&lt;6,"00-06",IF(HOUR(C374)&lt;10,"06-10",IF(HOUR(C374)&lt;14,"10-14",IF(HOUR(C374)&lt;18,"14-18",IF(HOUR(C374)&lt;22,"18-22","22-24"))))))</f>
        <v/>
      </c>
      <c r="AM374" s="21">
        <f>IF(B374="","",SUMIFS($X$7:X374,$AJ$7:AJ374,"&lt;&gt;No",$B$7:B374,"&lt;&gt;"))</f>
        <v/>
      </c>
      <c r="AN374" s="22">
        <f>IF(B374="","",SUMIFS($Y$7:Y374,$AJ$7:AJ374,"&lt;&gt;No",$B$7:B374,"&lt;&gt;"))</f>
        <v/>
      </c>
    </row>
    <row r="375">
      <c r="A375" s="16" t="n"/>
      <c r="B375" s="17" t="n"/>
      <c r="C375" s="18" t="n"/>
      <c r="D375" s="18" t="n"/>
      <c r="E375" s="16" t="n"/>
      <c r="F375" s="16" t="n"/>
      <c r="G375" s="16" t="n"/>
      <c r="H375" s="16" t="n"/>
      <c r="I375" s="16" t="n"/>
      <c r="J375" s="16" t="n"/>
      <c r="K375" s="16" t="n"/>
      <c r="L375" s="16" t="n"/>
      <c r="M375" s="19" t="n"/>
      <c r="N375" s="19" t="n"/>
      <c r="O375" s="19" t="n"/>
      <c r="P375" s="19" t="n"/>
      <c r="Q375" s="19" t="n"/>
      <c r="R375" s="20" t="n"/>
      <c r="S375" s="19" t="n"/>
      <c r="T375" s="20" t="n"/>
      <c r="U375" s="20" t="n"/>
      <c r="V375" s="20" t="n"/>
      <c r="W375" s="20" t="n"/>
      <c r="X375" s="21">
        <f>IF(T375="","",T375-IF(U375="",0,U375)-IF(V375="",0,V375)-IF(W375="",0,W375))</f>
        <v/>
      </c>
      <c r="Y375" s="22">
        <f>IF(OR(R375="",R375=0,X375=""),"",X375/R375)</f>
        <v/>
      </c>
      <c r="Z375" s="16" t="n"/>
      <c r="AA375" s="16" t="n"/>
      <c r="AB375" s="16" t="n"/>
      <c r="AC375" s="16" t="n"/>
      <c r="AD375" s="16" t="n"/>
      <c r="AE375" s="16" t="n"/>
      <c r="AF375" s="16" t="n"/>
      <c r="AG375" s="16" t="n"/>
      <c r="AH375" s="23" t="n"/>
      <c r="AI375" s="21">
        <f>IF(X375="","",IF(G375="MXN",X375,IF(AH375="","",X375*AH375)))</f>
        <v/>
      </c>
      <c r="AJ375" s="16" t="n"/>
      <c r="AK375" s="24">
        <f>IF(B375="","",CHOOSE(WEEKDAY(B375,2),"Lunes","Martes","Miércoles","Jueves","Viernes","Sábado","Domingo"))</f>
        <v/>
      </c>
      <c r="AL375" s="24">
        <f>IF(C375="","",IF(HOUR(C375)&lt;6,"00-06",IF(HOUR(C375)&lt;10,"06-10",IF(HOUR(C375)&lt;14,"10-14",IF(HOUR(C375)&lt;18,"14-18",IF(HOUR(C375)&lt;22,"18-22","22-24"))))))</f>
        <v/>
      </c>
      <c r="AM375" s="21">
        <f>IF(B375="","",SUMIFS($X$7:X375,$AJ$7:AJ375,"&lt;&gt;No",$B$7:B375,"&lt;&gt;"))</f>
        <v/>
      </c>
      <c r="AN375" s="22">
        <f>IF(B375="","",SUMIFS($Y$7:Y375,$AJ$7:AJ375,"&lt;&gt;No",$B$7:B375,"&lt;&gt;"))</f>
        <v/>
      </c>
    </row>
    <row r="376">
      <c r="A376" s="16" t="n"/>
      <c r="B376" s="17" t="n"/>
      <c r="C376" s="18" t="n"/>
      <c r="D376" s="18" t="n"/>
      <c r="E376" s="16" t="n"/>
      <c r="F376" s="16" t="n"/>
      <c r="G376" s="16" t="n"/>
      <c r="H376" s="16" t="n"/>
      <c r="I376" s="16" t="n"/>
      <c r="J376" s="16" t="n"/>
      <c r="K376" s="16" t="n"/>
      <c r="L376" s="16" t="n"/>
      <c r="M376" s="19" t="n"/>
      <c r="N376" s="19" t="n"/>
      <c r="O376" s="19" t="n"/>
      <c r="P376" s="19" t="n"/>
      <c r="Q376" s="19" t="n"/>
      <c r="R376" s="20" t="n"/>
      <c r="S376" s="19" t="n"/>
      <c r="T376" s="20" t="n"/>
      <c r="U376" s="20" t="n"/>
      <c r="V376" s="20" t="n"/>
      <c r="W376" s="20" t="n"/>
      <c r="X376" s="21">
        <f>IF(T376="","",T376-IF(U376="",0,U376)-IF(V376="",0,V376)-IF(W376="",0,W376))</f>
        <v/>
      </c>
      <c r="Y376" s="22">
        <f>IF(OR(R376="",R376=0,X376=""),"",X376/R376)</f>
        <v/>
      </c>
      <c r="Z376" s="16" t="n"/>
      <c r="AA376" s="16" t="n"/>
      <c r="AB376" s="16" t="n"/>
      <c r="AC376" s="16" t="n"/>
      <c r="AD376" s="16" t="n"/>
      <c r="AE376" s="16" t="n"/>
      <c r="AF376" s="16" t="n"/>
      <c r="AG376" s="16" t="n"/>
      <c r="AH376" s="23" t="n"/>
      <c r="AI376" s="21">
        <f>IF(X376="","",IF(G376="MXN",X376,IF(AH376="","",X376*AH376)))</f>
        <v/>
      </c>
      <c r="AJ376" s="16" t="n"/>
      <c r="AK376" s="24">
        <f>IF(B376="","",CHOOSE(WEEKDAY(B376,2),"Lunes","Martes","Miércoles","Jueves","Viernes","Sábado","Domingo"))</f>
        <v/>
      </c>
      <c r="AL376" s="24">
        <f>IF(C376="","",IF(HOUR(C376)&lt;6,"00-06",IF(HOUR(C376)&lt;10,"06-10",IF(HOUR(C376)&lt;14,"10-14",IF(HOUR(C376)&lt;18,"14-18",IF(HOUR(C376)&lt;22,"18-22","22-24"))))))</f>
        <v/>
      </c>
      <c r="AM376" s="21">
        <f>IF(B376="","",SUMIFS($X$7:X376,$AJ$7:AJ376,"&lt;&gt;No",$B$7:B376,"&lt;&gt;"))</f>
        <v/>
      </c>
      <c r="AN376" s="22">
        <f>IF(B376="","",SUMIFS($Y$7:Y376,$AJ$7:AJ376,"&lt;&gt;No",$B$7:B376,"&lt;&gt;"))</f>
        <v/>
      </c>
    </row>
    <row r="377">
      <c r="A377" s="16" t="n"/>
      <c r="B377" s="17" t="n"/>
      <c r="C377" s="18" t="n"/>
      <c r="D377" s="18" t="n"/>
      <c r="E377" s="16" t="n"/>
      <c r="F377" s="16" t="n"/>
      <c r="G377" s="16" t="n"/>
      <c r="H377" s="16" t="n"/>
      <c r="I377" s="16" t="n"/>
      <c r="J377" s="16" t="n"/>
      <c r="K377" s="16" t="n"/>
      <c r="L377" s="16" t="n"/>
      <c r="M377" s="19" t="n"/>
      <c r="N377" s="19" t="n"/>
      <c r="O377" s="19" t="n"/>
      <c r="P377" s="19" t="n"/>
      <c r="Q377" s="19" t="n"/>
      <c r="R377" s="20" t="n"/>
      <c r="S377" s="19" t="n"/>
      <c r="T377" s="20" t="n"/>
      <c r="U377" s="20" t="n"/>
      <c r="V377" s="20" t="n"/>
      <c r="W377" s="20" t="n"/>
      <c r="X377" s="21">
        <f>IF(T377="","",T377-IF(U377="",0,U377)-IF(V377="",0,V377)-IF(W377="",0,W377))</f>
        <v/>
      </c>
      <c r="Y377" s="22">
        <f>IF(OR(R377="",R377=0,X377=""),"",X377/R377)</f>
        <v/>
      </c>
      <c r="Z377" s="16" t="n"/>
      <c r="AA377" s="16" t="n"/>
      <c r="AB377" s="16" t="n"/>
      <c r="AC377" s="16" t="n"/>
      <c r="AD377" s="16" t="n"/>
      <c r="AE377" s="16" t="n"/>
      <c r="AF377" s="16" t="n"/>
      <c r="AG377" s="16" t="n"/>
      <c r="AH377" s="23" t="n"/>
      <c r="AI377" s="21">
        <f>IF(X377="","",IF(G377="MXN",X377,IF(AH377="","",X377*AH377)))</f>
        <v/>
      </c>
      <c r="AJ377" s="16" t="n"/>
      <c r="AK377" s="24">
        <f>IF(B377="","",CHOOSE(WEEKDAY(B377,2),"Lunes","Martes","Miércoles","Jueves","Viernes","Sábado","Domingo"))</f>
        <v/>
      </c>
      <c r="AL377" s="24">
        <f>IF(C377="","",IF(HOUR(C377)&lt;6,"00-06",IF(HOUR(C377)&lt;10,"06-10",IF(HOUR(C377)&lt;14,"10-14",IF(HOUR(C377)&lt;18,"14-18",IF(HOUR(C377)&lt;22,"18-22","22-24"))))))</f>
        <v/>
      </c>
      <c r="AM377" s="21">
        <f>IF(B377="","",SUMIFS($X$7:X377,$AJ$7:AJ377,"&lt;&gt;No",$B$7:B377,"&lt;&gt;"))</f>
        <v/>
      </c>
      <c r="AN377" s="22">
        <f>IF(B377="","",SUMIFS($Y$7:Y377,$AJ$7:AJ377,"&lt;&gt;No",$B$7:B377,"&lt;&gt;"))</f>
        <v/>
      </c>
    </row>
    <row r="378">
      <c r="A378" s="16" t="n"/>
      <c r="B378" s="17" t="n"/>
      <c r="C378" s="18" t="n"/>
      <c r="D378" s="18" t="n"/>
      <c r="E378" s="16" t="n"/>
      <c r="F378" s="16" t="n"/>
      <c r="G378" s="16" t="n"/>
      <c r="H378" s="16" t="n"/>
      <c r="I378" s="16" t="n"/>
      <c r="J378" s="16" t="n"/>
      <c r="K378" s="16" t="n"/>
      <c r="L378" s="16" t="n"/>
      <c r="M378" s="19" t="n"/>
      <c r="N378" s="19" t="n"/>
      <c r="O378" s="19" t="n"/>
      <c r="P378" s="19" t="n"/>
      <c r="Q378" s="19" t="n"/>
      <c r="R378" s="20" t="n"/>
      <c r="S378" s="19" t="n"/>
      <c r="T378" s="20" t="n"/>
      <c r="U378" s="20" t="n"/>
      <c r="V378" s="20" t="n"/>
      <c r="W378" s="20" t="n"/>
      <c r="X378" s="21">
        <f>IF(T378="","",T378-IF(U378="",0,U378)-IF(V378="",0,V378)-IF(W378="",0,W378))</f>
        <v/>
      </c>
      <c r="Y378" s="22">
        <f>IF(OR(R378="",R378=0,X378=""),"",X378/R378)</f>
        <v/>
      </c>
      <c r="Z378" s="16" t="n"/>
      <c r="AA378" s="16" t="n"/>
      <c r="AB378" s="16" t="n"/>
      <c r="AC378" s="16" t="n"/>
      <c r="AD378" s="16" t="n"/>
      <c r="AE378" s="16" t="n"/>
      <c r="AF378" s="16" t="n"/>
      <c r="AG378" s="16" t="n"/>
      <c r="AH378" s="23" t="n"/>
      <c r="AI378" s="21">
        <f>IF(X378="","",IF(G378="MXN",X378,IF(AH378="","",X378*AH378)))</f>
        <v/>
      </c>
      <c r="AJ378" s="16" t="n"/>
      <c r="AK378" s="24">
        <f>IF(B378="","",CHOOSE(WEEKDAY(B378,2),"Lunes","Martes","Miércoles","Jueves","Viernes","Sábado","Domingo"))</f>
        <v/>
      </c>
      <c r="AL378" s="24">
        <f>IF(C378="","",IF(HOUR(C378)&lt;6,"00-06",IF(HOUR(C378)&lt;10,"06-10",IF(HOUR(C378)&lt;14,"10-14",IF(HOUR(C378)&lt;18,"14-18",IF(HOUR(C378)&lt;22,"18-22","22-24"))))))</f>
        <v/>
      </c>
      <c r="AM378" s="21">
        <f>IF(B378="","",SUMIFS($X$7:X378,$AJ$7:AJ378,"&lt;&gt;No",$B$7:B378,"&lt;&gt;"))</f>
        <v/>
      </c>
      <c r="AN378" s="22">
        <f>IF(B378="","",SUMIFS($Y$7:Y378,$AJ$7:AJ378,"&lt;&gt;No",$B$7:B378,"&lt;&gt;"))</f>
        <v/>
      </c>
    </row>
    <row r="379">
      <c r="A379" s="16" t="n"/>
      <c r="B379" s="17" t="n"/>
      <c r="C379" s="18" t="n"/>
      <c r="D379" s="18" t="n"/>
      <c r="E379" s="16" t="n"/>
      <c r="F379" s="16" t="n"/>
      <c r="G379" s="16" t="n"/>
      <c r="H379" s="16" t="n"/>
      <c r="I379" s="16" t="n"/>
      <c r="J379" s="16" t="n"/>
      <c r="K379" s="16" t="n"/>
      <c r="L379" s="16" t="n"/>
      <c r="M379" s="19" t="n"/>
      <c r="N379" s="19" t="n"/>
      <c r="O379" s="19" t="n"/>
      <c r="P379" s="19" t="n"/>
      <c r="Q379" s="19" t="n"/>
      <c r="R379" s="20" t="n"/>
      <c r="S379" s="19" t="n"/>
      <c r="T379" s="20" t="n"/>
      <c r="U379" s="20" t="n"/>
      <c r="V379" s="20" t="n"/>
      <c r="W379" s="20" t="n"/>
      <c r="X379" s="21">
        <f>IF(T379="","",T379-IF(U379="",0,U379)-IF(V379="",0,V379)-IF(W379="",0,W379))</f>
        <v/>
      </c>
      <c r="Y379" s="22">
        <f>IF(OR(R379="",R379=0,X379=""),"",X379/R379)</f>
        <v/>
      </c>
      <c r="Z379" s="16" t="n"/>
      <c r="AA379" s="16" t="n"/>
      <c r="AB379" s="16" t="n"/>
      <c r="AC379" s="16" t="n"/>
      <c r="AD379" s="16" t="n"/>
      <c r="AE379" s="16" t="n"/>
      <c r="AF379" s="16" t="n"/>
      <c r="AG379" s="16" t="n"/>
      <c r="AH379" s="23" t="n"/>
      <c r="AI379" s="21">
        <f>IF(X379="","",IF(G379="MXN",X379,IF(AH379="","",X379*AH379)))</f>
        <v/>
      </c>
      <c r="AJ379" s="16" t="n"/>
      <c r="AK379" s="24">
        <f>IF(B379="","",CHOOSE(WEEKDAY(B379,2),"Lunes","Martes","Miércoles","Jueves","Viernes","Sábado","Domingo"))</f>
        <v/>
      </c>
      <c r="AL379" s="24">
        <f>IF(C379="","",IF(HOUR(C379)&lt;6,"00-06",IF(HOUR(C379)&lt;10,"06-10",IF(HOUR(C379)&lt;14,"10-14",IF(HOUR(C379)&lt;18,"14-18",IF(HOUR(C379)&lt;22,"18-22","22-24"))))))</f>
        <v/>
      </c>
      <c r="AM379" s="21">
        <f>IF(B379="","",SUMIFS($X$7:X379,$AJ$7:AJ379,"&lt;&gt;No",$B$7:B379,"&lt;&gt;"))</f>
        <v/>
      </c>
      <c r="AN379" s="22">
        <f>IF(B379="","",SUMIFS($Y$7:Y379,$AJ$7:AJ379,"&lt;&gt;No",$B$7:B379,"&lt;&gt;"))</f>
        <v/>
      </c>
    </row>
    <row r="380">
      <c r="A380" s="16" t="n"/>
      <c r="B380" s="17" t="n"/>
      <c r="C380" s="18" t="n"/>
      <c r="D380" s="18" t="n"/>
      <c r="E380" s="16" t="n"/>
      <c r="F380" s="16" t="n"/>
      <c r="G380" s="16" t="n"/>
      <c r="H380" s="16" t="n"/>
      <c r="I380" s="16" t="n"/>
      <c r="J380" s="16" t="n"/>
      <c r="K380" s="16" t="n"/>
      <c r="L380" s="16" t="n"/>
      <c r="M380" s="19" t="n"/>
      <c r="N380" s="19" t="n"/>
      <c r="O380" s="19" t="n"/>
      <c r="P380" s="19" t="n"/>
      <c r="Q380" s="19" t="n"/>
      <c r="R380" s="20" t="n"/>
      <c r="S380" s="19" t="n"/>
      <c r="T380" s="20" t="n"/>
      <c r="U380" s="20" t="n"/>
      <c r="V380" s="20" t="n"/>
      <c r="W380" s="20" t="n"/>
      <c r="X380" s="21">
        <f>IF(T380="","",T380-IF(U380="",0,U380)-IF(V380="",0,V380)-IF(W380="",0,W380))</f>
        <v/>
      </c>
      <c r="Y380" s="22">
        <f>IF(OR(R380="",R380=0,X380=""),"",X380/R380)</f>
        <v/>
      </c>
      <c r="Z380" s="16" t="n"/>
      <c r="AA380" s="16" t="n"/>
      <c r="AB380" s="16" t="n"/>
      <c r="AC380" s="16" t="n"/>
      <c r="AD380" s="16" t="n"/>
      <c r="AE380" s="16" t="n"/>
      <c r="AF380" s="16" t="n"/>
      <c r="AG380" s="16" t="n"/>
      <c r="AH380" s="23" t="n"/>
      <c r="AI380" s="21">
        <f>IF(X380="","",IF(G380="MXN",X380,IF(AH380="","",X380*AH380)))</f>
        <v/>
      </c>
      <c r="AJ380" s="16" t="n"/>
      <c r="AK380" s="24">
        <f>IF(B380="","",CHOOSE(WEEKDAY(B380,2),"Lunes","Martes","Miércoles","Jueves","Viernes","Sábado","Domingo"))</f>
        <v/>
      </c>
      <c r="AL380" s="24">
        <f>IF(C380="","",IF(HOUR(C380)&lt;6,"00-06",IF(HOUR(C380)&lt;10,"06-10",IF(HOUR(C380)&lt;14,"10-14",IF(HOUR(C380)&lt;18,"14-18",IF(HOUR(C380)&lt;22,"18-22","22-24"))))))</f>
        <v/>
      </c>
      <c r="AM380" s="21">
        <f>IF(B380="","",SUMIFS($X$7:X380,$AJ$7:AJ380,"&lt;&gt;No",$B$7:B380,"&lt;&gt;"))</f>
        <v/>
      </c>
      <c r="AN380" s="22">
        <f>IF(B380="","",SUMIFS($Y$7:Y380,$AJ$7:AJ380,"&lt;&gt;No",$B$7:B380,"&lt;&gt;"))</f>
        <v/>
      </c>
    </row>
    <row r="381">
      <c r="A381" s="16" t="n"/>
      <c r="B381" s="17" t="n"/>
      <c r="C381" s="18" t="n"/>
      <c r="D381" s="18" t="n"/>
      <c r="E381" s="16" t="n"/>
      <c r="F381" s="16" t="n"/>
      <c r="G381" s="16" t="n"/>
      <c r="H381" s="16" t="n"/>
      <c r="I381" s="16" t="n"/>
      <c r="J381" s="16" t="n"/>
      <c r="K381" s="16" t="n"/>
      <c r="L381" s="16" t="n"/>
      <c r="M381" s="19" t="n"/>
      <c r="N381" s="19" t="n"/>
      <c r="O381" s="19" t="n"/>
      <c r="P381" s="19" t="n"/>
      <c r="Q381" s="19" t="n"/>
      <c r="R381" s="20" t="n"/>
      <c r="S381" s="19" t="n"/>
      <c r="T381" s="20" t="n"/>
      <c r="U381" s="20" t="n"/>
      <c r="V381" s="20" t="n"/>
      <c r="W381" s="20" t="n"/>
      <c r="X381" s="21">
        <f>IF(T381="","",T381-IF(U381="",0,U381)-IF(V381="",0,V381)-IF(W381="",0,W381))</f>
        <v/>
      </c>
      <c r="Y381" s="22">
        <f>IF(OR(R381="",R381=0,X381=""),"",X381/R381)</f>
        <v/>
      </c>
      <c r="Z381" s="16" t="n"/>
      <c r="AA381" s="16" t="n"/>
      <c r="AB381" s="16" t="n"/>
      <c r="AC381" s="16" t="n"/>
      <c r="AD381" s="16" t="n"/>
      <c r="AE381" s="16" t="n"/>
      <c r="AF381" s="16" t="n"/>
      <c r="AG381" s="16" t="n"/>
      <c r="AH381" s="23" t="n"/>
      <c r="AI381" s="21">
        <f>IF(X381="","",IF(G381="MXN",X381,IF(AH381="","",X381*AH381)))</f>
        <v/>
      </c>
      <c r="AJ381" s="16" t="n"/>
      <c r="AK381" s="24">
        <f>IF(B381="","",CHOOSE(WEEKDAY(B381,2),"Lunes","Martes","Miércoles","Jueves","Viernes","Sábado","Domingo"))</f>
        <v/>
      </c>
      <c r="AL381" s="24">
        <f>IF(C381="","",IF(HOUR(C381)&lt;6,"00-06",IF(HOUR(C381)&lt;10,"06-10",IF(HOUR(C381)&lt;14,"10-14",IF(HOUR(C381)&lt;18,"14-18",IF(HOUR(C381)&lt;22,"18-22","22-24"))))))</f>
        <v/>
      </c>
      <c r="AM381" s="21">
        <f>IF(B381="","",SUMIFS($X$7:X381,$AJ$7:AJ381,"&lt;&gt;No",$B$7:B381,"&lt;&gt;"))</f>
        <v/>
      </c>
      <c r="AN381" s="22">
        <f>IF(B381="","",SUMIFS($Y$7:Y381,$AJ$7:AJ381,"&lt;&gt;No",$B$7:B381,"&lt;&gt;"))</f>
        <v/>
      </c>
    </row>
    <row r="382">
      <c r="A382" s="16" t="n"/>
      <c r="B382" s="17" t="n"/>
      <c r="C382" s="18" t="n"/>
      <c r="D382" s="18" t="n"/>
      <c r="E382" s="16" t="n"/>
      <c r="F382" s="16" t="n"/>
      <c r="G382" s="16" t="n"/>
      <c r="H382" s="16" t="n"/>
      <c r="I382" s="16" t="n"/>
      <c r="J382" s="16" t="n"/>
      <c r="K382" s="16" t="n"/>
      <c r="L382" s="16" t="n"/>
      <c r="M382" s="19" t="n"/>
      <c r="N382" s="19" t="n"/>
      <c r="O382" s="19" t="n"/>
      <c r="P382" s="19" t="n"/>
      <c r="Q382" s="19" t="n"/>
      <c r="R382" s="20" t="n"/>
      <c r="S382" s="19" t="n"/>
      <c r="T382" s="20" t="n"/>
      <c r="U382" s="20" t="n"/>
      <c r="V382" s="20" t="n"/>
      <c r="W382" s="20" t="n"/>
      <c r="X382" s="21">
        <f>IF(T382="","",T382-IF(U382="",0,U382)-IF(V382="",0,V382)-IF(W382="",0,W382))</f>
        <v/>
      </c>
      <c r="Y382" s="22">
        <f>IF(OR(R382="",R382=0,X382=""),"",X382/R382)</f>
        <v/>
      </c>
      <c r="Z382" s="16" t="n"/>
      <c r="AA382" s="16" t="n"/>
      <c r="AB382" s="16" t="n"/>
      <c r="AC382" s="16" t="n"/>
      <c r="AD382" s="16" t="n"/>
      <c r="AE382" s="16" t="n"/>
      <c r="AF382" s="16" t="n"/>
      <c r="AG382" s="16" t="n"/>
      <c r="AH382" s="23" t="n"/>
      <c r="AI382" s="21">
        <f>IF(X382="","",IF(G382="MXN",X382,IF(AH382="","",X382*AH382)))</f>
        <v/>
      </c>
      <c r="AJ382" s="16" t="n"/>
      <c r="AK382" s="24">
        <f>IF(B382="","",CHOOSE(WEEKDAY(B382,2),"Lunes","Martes","Miércoles","Jueves","Viernes","Sábado","Domingo"))</f>
        <v/>
      </c>
      <c r="AL382" s="24">
        <f>IF(C382="","",IF(HOUR(C382)&lt;6,"00-06",IF(HOUR(C382)&lt;10,"06-10",IF(HOUR(C382)&lt;14,"10-14",IF(HOUR(C382)&lt;18,"14-18",IF(HOUR(C382)&lt;22,"18-22","22-24"))))))</f>
        <v/>
      </c>
      <c r="AM382" s="21">
        <f>IF(B382="","",SUMIFS($X$7:X382,$AJ$7:AJ382,"&lt;&gt;No",$B$7:B382,"&lt;&gt;"))</f>
        <v/>
      </c>
      <c r="AN382" s="22">
        <f>IF(B382="","",SUMIFS($Y$7:Y382,$AJ$7:AJ382,"&lt;&gt;No",$B$7:B382,"&lt;&gt;"))</f>
        <v/>
      </c>
    </row>
    <row r="383">
      <c r="A383" s="16" t="n"/>
      <c r="B383" s="17" t="n"/>
      <c r="C383" s="18" t="n"/>
      <c r="D383" s="18" t="n"/>
      <c r="E383" s="16" t="n"/>
      <c r="F383" s="16" t="n"/>
      <c r="G383" s="16" t="n"/>
      <c r="H383" s="16" t="n"/>
      <c r="I383" s="16" t="n"/>
      <c r="J383" s="16" t="n"/>
      <c r="K383" s="16" t="n"/>
      <c r="L383" s="16" t="n"/>
      <c r="M383" s="19" t="n"/>
      <c r="N383" s="19" t="n"/>
      <c r="O383" s="19" t="n"/>
      <c r="P383" s="19" t="n"/>
      <c r="Q383" s="19" t="n"/>
      <c r="R383" s="20" t="n"/>
      <c r="S383" s="19" t="n"/>
      <c r="T383" s="20" t="n"/>
      <c r="U383" s="20" t="n"/>
      <c r="V383" s="20" t="n"/>
      <c r="W383" s="20" t="n"/>
      <c r="X383" s="21">
        <f>IF(T383="","",T383-IF(U383="",0,U383)-IF(V383="",0,V383)-IF(W383="",0,W383))</f>
        <v/>
      </c>
      <c r="Y383" s="22">
        <f>IF(OR(R383="",R383=0,X383=""),"",X383/R383)</f>
        <v/>
      </c>
      <c r="Z383" s="16" t="n"/>
      <c r="AA383" s="16" t="n"/>
      <c r="AB383" s="16" t="n"/>
      <c r="AC383" s="16" t="n"/>
      <c r="AD383" s="16" t="n"/>
      <c r="AE383" s="16" t="n"/>
      <c r="AF383" s="16" t="n"/>
      <c r="AG383" s="16" t="n"/>
      <c r="AH383" s="23" t="n"/>
      <c r="AI383" s="21">
        <f>IF(X383="","",IF(G383="MXN",X383,IF(AH383="","",X383*AH383)))</f>
        <v/>
      </c>
      <c r="AJ383" s="16" t="n"/>
      <c r="AK383" s="24">
        <f>IF(B383="","",CHOOSE(WEEKDAY(B383,2),"Lunes","Martes","Miércoles","Jueves","Viernes","Sábado","Domingo"))</f>
        <v/>
      </c>
      <c r="AL383" s="24">
        <f>IF(C383="","",IF(HOUR(C383)&lt;6,"00-06",IF(HOUR(C383)&lt;10,"06-10",IF(HOUR(C383)&lt;14,"10-14",IF(HOUR(C383)&lt;18,"14-18",IF(HOUR(C383)&lt;22,"18-22","22-24"))))))</f>
        <v/>
      </c>
      <c r="AM383" s="21">
        <f>IF(B383="","",SUMIFS($X$7:X383,$AJ$7:AJ383,"&lt;&gt;No",$B$7:B383,"&lt;&gt;"))</f>
        <v/>
      </c>
      <c r="AN383" s="22">
        <f>IF(B383="","",SUMIFS($Y$7:Y383,$AJ$7:AJ383,"&lt;&gt;No",$B$7:B383,"&lt;&gt;"))</f>
        <v/>
      </c>
    </row>
    <row r="384">
      <c r="A384" s="16" t="n"/>
      <c r="B384" s="17" t="n"/>
      <c r="C384" s="18" t="n"/>
      <c r="D384" s="18" t="n"/>
      <c r="E384" s="16" t="n"/>
      <c r="F384" s="16" t="n"/>
      <c r="G384" s="16" t="n"/>
      <c r="H384" s="16" t="n"/>
      <c r="I384" s="16" t="n"/>
      <c r="J384" s="16" t="n"/>
      <c r="K384" s="16" t="n"/>
      <c r="L384" s="16" t="n"/>
      <c r="M384" s="19" t="n"/>
      <c r="N384" s="19" t="n"/>
      <c r="O384" s="19" t="n"/>
      <c r="P384" s="19" t="n"/>
      <c r="Q384" s="19" t="n"/>
      <c r="R384" s="20" t="n"/>
      <c r="S384" s="19" t="n"/>
      <c r="T384" s="20" t="n"/>
      <c r="U384" s="20" t="n"/>
      <c r="V384" s="20" t="n"/>
      <c r="W384" s="20" t="n"/>
      <c r="X384" s="21">
        <f>IF(T384="","",T384-IF(U384="",0,U384)-IF(V384="",0,V384)-IF(W384="",0,W384))</f>
        <v/>
      </c>
      <c r="Y384" s="22">
        <f>IF(OR(R384="",R384=0,X384=""),"",X384/R384)</f>
        <v/>
      </c>
      <c r="Z384" s="16" t="n"/>
      <c r="AA384" s="16" t="n"/>
      <c r="AB384" s="16" t="n"/>
      <c r="AC384" s="16" t="n"/>
      <c r="AD384" s="16" t="n"/>
      <c r="AE384" s="16" t="n"/>
      <c r="AF384" s="16" t="n"/>
      <c r="AG384" s="16" t="n"/>
      <c r="AH384" s="23" t="n"/>
      <c r="AI384" s="21">
        <f>IF(X384="","",IF(G384="MXN",X384,IF(AH384="","",X384*AH384)))</f>
        <v/>
      </c>
      <c r="AJ384" s="16" t="n"/>
      <c r="AK384" s="24">
        <f>IF(B384="","",CHOOSE(WEEKDAY(B384,2),"Lunes","Martes","Miércoles","Jueves","Viernes","Sábado","Domingo"))</f>
        <v/>
      </c>
      <c r="AL384" s="24">
        <f>IF(C384="","",IF(HOUR(C384)&lt;6,"00-06",IF(HOUR(C384)&lt;10,"06-10",IF(HOUR(C384)&lt;14,"10-14",IF(HOUR(C384)&lt;18,"14-18",IF(HOUR(C384)&lt;22,"18-22","22-24"))))))</f>
        <v/>
      </c>
      <c r="AM384" s="21">
        <f>IF(B384="","",SUMIFS($X$7:X384,$AJ$7:AJ384,"&lt;&gt;No",$B$7:B384,"&lt;&gt;"))</f>
        <v/>
      </c>
      <c r="AN384" s="22">
        <f>IF(B384="","",SUMIFS($Y$7:Y384,$AJ$7:AJ384,"&lt;&gt;No",$B$7:B384,"&lt;&gt;"))</f>
        <v/>
      </c>
    </row>
    <row r="385">
      <c r="A385" s="16" t="n"/>
      <c r="B385" s="17" t="n"/>
      <c r="C385" s="18" t="n"/>
      <c r="D385" s="18" t="n"/>
      <c r="E385" s="16" t="n"/>
      <c r="F385" s="16" t="n"/>
      <c r="G385" s="16" t="n"/>
      <c r="H385" s="16" t="n"/>
      <c r="I385" s="16" t="n"/>
      <c r="J385" s="16" t="n"/>
      <c r="K385" s="16" t="n"/>
      <c r="L385" s="16" t="n"/>
      <c r="M385" s="19" t="n"/>
      <c r="N385" s="19" t="n"/>
      <c r="O385" s="19" t="n"/>
      <c r="P385" s="19" t="n"/>
      <c r="Q385" s="19" t="n"/>
      <c r="R385" s="20" t="n"/>
      <c r="S385" s="19" t="n"/>
      <c r="T385" s="20" t="n"/>
      <c r="U385" s="20" t="n"/>
      <c r="V385" s="20" t="n"/>
      <c r="W385" s="20" t="n"/>
      <c r="X385" s="21">
        <f>IF(T385="","",T385-IF(U385="",0,U385)-IF(V385="",0,V385)-IF(W385="",0,W385))</f>
        <v/>
      </c>
      <c r="Y385" s="22">
        <f>IF(OR(R385="",R385=0,X385=""),"",X385/R385)</f>
        <v/>
      </c>
      <c r="Z385" s="16" t="n"/>
      <c r="AA385" s="16" t="n"/>
      <c r="AB385" s="16" t="n"/>
      <c r="AC385" s="16" t="n"/>
      <c r="AD385" s="16" t="n"/>
      <c r="AE385" s="16" t="n"/>
      <c r="AF385" s="16" t="n"/>
      <c r="AG385" s="16" t="n"/>
      <c r="AH385" s="23" t="n"/>
      <c r="AI385" s="21">
        <f>IF(X385="","",IF(G385="MXN",X385,IF(AH385="","",X385*AH385)))</f>
        <v/>
      </c>
      <c r="AJ385" s="16" t="n"/>
      <c r="AK385" s="24">
        <f>IF(B385="","",CHOOSE(WEEKDAY(B385,2),"Lunes","Martes","Miércoles","Jueves","Viernes","Sábado","Domingo"))</f>
        <v/>
      </c>
      <c r="AL385" s="24">
        <f>IF(C385="","",IF(HOUR(C385)&lt;6,"00-06",IF(HOUR(C385)&lt;10,"06-10",IF(HOUR(C385)&lt;14,"10-14",IF(HOUR(C385)&lt;18,"14-18",IF(HOUR(C385)&lt;22,"18-22","22-24"))))))</f>
        <v/>
      </c>
      <c r="AM385" s="21">
        <f>IF(B385="","",SUMIFS($X$7:X385,$AJ$7:AJ385,"&lt;&gt;No",$B$7:B385,"&lt;&gt;"))</f>
        <v/>
      </c>
      <c r="AN385" s="22">
        <f>IF(B385="","",SUMIFS($Y$7:Y385,$AJ$7:AJ385,"&lt;&gt;No",$B$7:B385,"&lt;&gt;"))</f>
        <v/>
      </c>
    </row>
    <row r="386">
      <c r="A386" s="16" t="n"/>
      <c r="B386" s="17" t="n"/>
      <c r="C386" s="18" t="n"/>
      <c r="D386" s="18" t="n"/>
      <c r="E386" s="16" t="n"/>
      <c r="F386" s="16" t="n"/>
      <c r="G386" s="16" t="n"/>
      <c r="H386" s="16" t="n"/>
      <c r="I386" s="16" t="n"/>
      <c r="J386" s="16" t="n"/>
      <c r="K386" s="16" t="n"/>
      <c r="L386" s="16" t="n"/>
      <c r="M386" s="19" t="n"/>
      <c r="N386" s="19" t="n"/>
      <c r="O386" s="19" t="n"/>
      <c r="P386" s="19" t="n"/>
      <c r="Q386" s="19" t="n"/>
      <c r="R386" s="20" t="n"/>
      <c r="S386" s="19" t="n"/>
      <c r="T386" s="20" t="n"/>
      <c r="U386" s="20" t="n"/>
      <c r="V386" s="20" t="n"/>
      <c r="W386" s="20" t="n"/>
      <c r="X386" s="21">
        <f>IF(T386="","",T386-IF(U386="",0,U386)-IF(V386="",0,V386)-IF(W386="",0,W386))</f>
        <v/>
      </c>
      <c r="Y386" s="22">
        <f>IF(OR(R386="",R386=0,X386=""),"",X386/R386)</f>
        <v/>
      </c>
      <c r="Z386" s="16" t="n"/>
      <c r="AA386" s="16" t="n"/>
      <c r="AB386" s="16" t="n"/>
      <c r="AC386" s="16" t="n"/>
      <c r="AD386" s="16" t="n"/>
      <c r="AE386" s="16" t="n"/>
      <c r="AF386" s="16" t="n"/>
      <c r="AG386" s="16" t="n"/>
      <c r="AH386" s="23" t="n"/>
      <c r="AI386" s="21">
        <f>IF(X386="","",IF(G386="MXN",X386,IF(AH386="","",X386*AH386)))</f>
        <v/>
      </c>
      <c r="AJ386" s="16" t="n"/>
      <c r="AK386" s="24">
        <f>IF(B386="","",CHOOSE(WEEKDAY(B386,2),"Lunes","Martes","Miércoles","Jueves","Viernes","Sábado","Domingo"))</f>
        <v/>
      </c>
      <c r="AL386" s="24">
        <f>IF(C386="","",IF(HOUR(C386)&lt;6,"00-06",IF(HOUR(C386)&lt;10,"06-10",IF(HOUR(C386)&lt;14,"10-14",IF(HOUR(C386)&lt;18,"14-18",IF(HOUR(C386)&lt;22,"18-22","22-24"))))))</f>
        <v/>
      </c>
      <c r="AM386" s="21">
        <f>IF(B386="","",SUMIFS($X$7:X386,$AJ$7:AJ386,"&lt;&gt;No",$B$7:B386,"&lt;&gt;"))</f>
        <v/>
      </c>
      <c r="AN386" s="22">
        <f>IF(B386="","",SUMIFS($Y$7:Y386,$AJ$7:AJ386,"&lt;&gt;No",$B$7:B386,"&lt;&gt;"))</f>
        <v/>
      </c>
    </row>
    <row r="387">
      <c r="A387" s="16" t="n"/>
      <c r="B387" s="17" t="n"/>
      <c r="C387" s="18" t="n"/>
      <c r="D387" s="18" t="n"/>
      <c r="E387" s="16" t="n"/>
      <c r="F387" s="16" t="n"/>
      <c r="G387" s="16" t="n"/>
      <c r="H387" s="16" t="n"/>
      <c r="I387" s="16" t="n"/>
      <c r="J387" s="16" t="n"/>
      <c r="K387" s="16" t="n"/>
      <c r="L387" s="16" t="n"/>
      <c r="M387" s="19" t="n"/>
      <c r="N387" s="19" t="n"/>
      <c r="O387" s="19" t="n"/>
      <c r="P387" s="19" t="n"/>
      <c r="Q387" s="19" t="n"/>
      <c r="R387" s="20" t="n"/>
      <c r="S387" s="19" t="n"/>
      <c r="T387" s="20" t="n"/>
      <c r="U387" s="20" t="n"/>
      <c r="V387" s="20" t="n"/>
      <c r="W387" s="20" t="n"/>
      <c r="X387" s="21">
        <f>IF(T387="","",T387-IF(U387="",0,U387)-IF(V387="",0,V387)-IF(W387="",0,W387))</f>
        <v/>
      </c>
      <c r="Y387" s="22">
        <f>IF(OR(R387="",R387=0,X387=""),"",X387/R387)</f>
        <v/>
      </c>
      <c r="Z387" s="16" t="n"/>
      <c r="AA387" s="16" t="n"/>
      <c r="AB387" s="16" t="n"/>
      <c r="AC387" s="16" t="n"/>
      <c r="AD387" s="16" t="n"/>
      <c r="AE387" s="16" t="n"/>
      <c r="AF387" s="16" t="n"/>
      <c r="AG387" s="16" t="n"/>
      <c r="AH387" s="23" t="n"/>
      <c r="AI387" s="21">
        <f>IF(X387="","",IF(G387="MXN",X387,IF(AH387="","",X387*AH387)))</f>
        <v/>
      </c>
      <c r="AJ387" s="16" t="n"/>
      <c r="AK387" s="24">
        <f>IF(B387="","",CHOOSE(WEEKDAY(B387,2),"Lunes","Martes","Miércoles","Jueves","Viernes","Sábado","Domingo"))</f>
        <v/>
      </c>
      <c r="AL387" s="24">
        <f>IF(C387="","",IF(HOUR(C387)&lt;6,"00-06",IF(HOUR(C387)&lt;10,"06-10",IF(HOUR(C387)&lt;14,"10-14",IF(HOUR(C387)&lt;18,"14-18",IF(HOUR(C387)&lt;22,"18-22","22-24"))))))</f>
        <v/>
      </c>
      <c r="AM387" s="21">
        <f>IF(B387="","",SUMIFS($X$7:X387,$AJ$7:AJ387,"&lt;&gt;No",$B$7:B387,"&lt;&gt;"))</f>
        <v/>
      </c>
      <c r="AN387" s="22">
        <f>IF(B387="","",SUMIFS($Y$7:Y387,$AJ$7:AJ387,"&lt;&gt;No",$B$7:B387,"&lt;&gt;"))</f>
        <v/>
      </c>
    </row>
    <row r="388">
      <c r="A388" s="16" t="n"/>
      <c r="B388" s="17" t="n"/>
      <c r="C388" s="18" t="n"/>
      <c r="D388" s="18" t="n"/>
      <c r="E388" s="16" t="n"/>
      <c r="F388" s="16" t="n"/>
      <c r="G388" s="16" t="n"/>
      <c r="H388" s="16" t="n"/>
      <c r="I388" s="16" t="n"/>
      <c r="J388" s="16" t="n"/>
      <c r="K388" s="16" t="n"/>
      <c r="L388" s="16" t="n"/>
      <c r="M388" s="19" t="n"/>
      <c r="N388" s="19" t="n"/>
      <c r="O388" s="19" t="n"/>
      <c r="P388" s="19" t="n"/>
      <c r="Q388" s="19" t="n"/>
      <c r="R388" s="20" t="n"/>
      <c r="S388" s="19" t="n"/>
      <c r="T388" s="20" t="n"/>
      <c r="U388" s="20" t="n"/>
      <c r="V388" s="20" t="n"/>
      <c r="W388" s="20" t="n"/>
      <c r="X388" s="21">
        <f>IF(T388="","",T388-IF(U388="",0,U388)-IF(V388="",0,V388)-IF(W388="",0,W388))</f>
        <v/>
      </c>
      <c r="Y388" s="22">
        <f>IF(OR(R388="",R388=0,X388=""),"",X388/R388)</f>
        <v/>
      </c>
      <c r="Z388" s="16" t="n"/>
      <c r="AA388" s="16" t="n"/>
      <c r="AB388" s="16" t="n"/>
      <c r="AC388" s="16" t="n"/>
      <c r="AD388" s="16" t="n"/>
      <c r="AE388" s="16" t="n"/>
      <c r="AF388" s="16" t="n"/>
      <c r="AG388" s="16" t="n"/>
      <c r="AH388" s="23" t="n"/>
      <c r="AI388" s="21">
        <f>IF(X388="","",IF(G388="MXN",X388,IF(AH388="","",X388*AH388)))</f>
        <v/>
      </c>
      <c r="AJ388" s="16" t="n"/>
      <c r="AK388" s="24">
        <f>IF(B388="","",CHOOSE(WEEKDAY(B388,2),"Lunes","Martes","Miércoles","Jueves","Viernes","Sábado","Domingo"))</f>
        <v/>
      </c>
      <c r="AL388" s="24">
        <f>IF(C388="","",IF(HOUR(C388)&lt;6,"00-06",IF(HOUR(C388)&lt;10,"06-10",IF(HOUR(C388)&lt;14,"10-14",IF(HOUR(C388)&lt;18,"14-18",IF(HOUR(C388)&lt;22,"18-22","22-24"))))))</f>
        <v/>
      </c>
      <c r="AM388" s="21">
        <f>IF(B388="","",SUMIFS($X$7:X388,$AJ$7:AJ388,"&lt;&gt;No",$B$7:B388,"&lt;&gt;"))</f>
        <v/>
      </c>
      <c r="AN388" s="22">
        <f>IF(B388="","",SUMIFS($Y$7:Y388,$AJ$7:AJ388,"&lt;&gt;No",$B$7:B388,"&lt;&gt;"))</f>
        <v/>
      </c>
    </row>
    <row r="389">
      <c r="A389" s="16" t="n"/>
      <c r="B389" s="17" t="n"/>
      <c r="C389" s="18" t="n"/>
      <c r="D389" s="18" t="n"/>
      <c r="E389" s="16" t="n"/>
      <c r="F389" s="16" t="n"/>
      <c r="G389" s="16" t="n"/>
      <c r="H389" s="16" t="n"/>
      <c r="I389" s="16" t="n"/>
      <c r="J389" s="16" t="n"/>
      <c r="K389" s="16" t="n"/>
      <c r="L389" s="16" t="n"/>
      <c r="M389" s="19" t="n"/>
      <c r="N389" s="19" t="n"/>
      <c r="O389" s="19" t="n"/>
      <c r="P389" s="19" t="n"/>
      <c r="Q389" s="19" t="n"/>
      <c r="R389" s="20" t="n"/>
      <c r="S389" s="19" t="n"/>
      <c r="T389" s="20" t="n"/>
      <c r="U389" s="20" t="n"/>
      <c r="V389" s="20" t="n"/>
      <c r="W389" s="20" t="n"/>
      <c r="X389" s="21">
        <f>IF(T389="","",T389-IF(U389="",0,U389)-IF(V389="",0,V389)-IF(W389="",0,W389))</f>
        <v/>
      </c>
      <c r="Y389" s="22">
        <f>IF(OR(R389="",R389=0,X389=""),"",X389/R389)</f>
        <v/>
      </c>
      <c r="Z389" s="16" t="n"/>
      <c r="AA389" s="16" t="n"/>
      <c r="AB389" s="16" t="n"/>
      <c r="AC389" s="16" t="n"/>
      <c r="AD389" s="16" t="n"/>
      <c r="AE389" s="16" t="n"/>
      <c r="AF389" s="16" t="n"/>
      <c r="AG389" s="16" t="n"/>
      <c r="AH389" s="23" t="n"/>
      <c r="AI389" s="21">
        <f>IF(X389="","",IF(G389="MXN",X389,IF(AH389="","",X389*AH389)))</f>
        <v/>
      </c>
      <c r="AJ389" s="16" t="n"/>
      <c r="AK389" s="24">
        <f>IF(B389="","",CHOOSE(WEEKDAY(B389,2),"Lunes","Martes","Miércoles","Jueves","Viernes","Sábado","Domingo"))</f>
        <v/>
      </c>
      <c r="AL389" s="24">
        <f>IF(C389="","",IF(HOUR(C389)&lt;6,"00-06",IF(HOUR(C389)&lt;10,"06-10",IF(HOUR(C389)&lt;14,"10-14",IF(HOUR(C389)&lt;18,"14-18",IF(HOUR(C389)&lt;22,"18-22","22-24"))))))</f>
        <v/>
      </c>
      <c r="AM389" s="21">
        <f>IF(B389="","",SUMIFS($X$7:X389,$AJ$7:AJ389,"&lt;&gt;No",$B$7:B389,"&lt;&gt;"))</f>
        <v/>
      </c>
      <c r="AN389" s="22">
        <f>IF(B389="","",SUMIFS($Y$7:Y389,$AJ$7:AJ389,"&lt;&gt;No",$B$7:B389,"&lt;&gt;"))</f>
        <v/>
      </c>
    </row>
    <row r="390">
      <c r="A390" s="16" t="n"/>
      <c r="B390" s="17" t="n"/>
      <c r="C390" s="18" t="n"/>
      <c r="D390" s="18" t="n"/>
      <c r="E390" s="16" t="n"/>
      <c r="F390" s="16" t="n"/>
      <c r="G390" s="16" t="n"/>
      <c r="H390" s="16" t="n"/>
      <c r="I390" s="16" t="n"/>
      <c r="J390" s="16" t="n"/>
      <c r="K390" s="16" t="n"/>
      <c r="L390" s="16" t="n"/>
      <c r="M390" s="19" t="n"/>
      <c r="N390" s="19" t="n"/>
      <c r="O390" s="19" t="n"/>
      <c r="P390" s="19" t="n"/>
      <c r="Q390" s="19" t="n"/>
      <c r="R390" s="20" t="n"/>
      <c r="S390" s="19" t="n"/>
      <c r="T390" s="20" t="n"/>
      <c r="U390" s="20" t="n"/>
      <c r="V390" s="20" t="n"/>
      <c r="W390" s="20" t="n"/>
      <c r="X390" s="21">
        <f>IF(T390="","",T390-IF(U390="",0,U390)-IF(V390="",0,V390)-IF(W390="",0,W390))</f>
        <v/>
      </c>
      <c r="Y390" s="22">
        <f>IF(OR(R390="",R390=0,X390=""),"",X390/R390)</f>
        <v/>
      </c>
      <c r="Z390" s="16" t="n"/>
      <c r="AA390" s="16" t="n"/>
      <c r="AB390" s="16" t="n"/>
      <c r="AC390" s="16" t="n"/>
      <c r="AD390" s="16" t="n"/>
      <c r="AE390" s="16" t="n"/>
      <c r="AF390" s="16" t="n"/>
      <c r="AG390" s="16" t="n"/>
      <c r="AH390" s="23" t="n"/>
      <c r="AI390" s="21">
        <f>IF(X390="","",IF(G390="MXN",X390,IF(AH390="","",X390*AH390)))</f>
        <v/>
      </c>
      <c r="AJ390" s="16" t="n"/>
      <c r="AK390" s="24">
        <f>IF(B390="","",CHOOSE(WEEKDAY(B390,2),"Lunes","Martes","Miércoles","Jueves","Viernes","Sábado","Domingo"))</f>
        <v/>
      </c>
      <c r="AL390" s="24">
        <f>IF(C390="","",IF(HOUR(C390)&lt;6,"00-06",IF(HOUR(C390)&lt;10,"06-10",IF(HOUR(C390)&lt;14,"10-14",IF(HOUR(C390)&lt;18,"14-18",IF(HOUR(C390)&lt;22,"18-22","22-24"))))))</f>
        <v/>
      </c>
      <c r="AM390" s="21">
        <f>IF(B390="","",SUMIFS($X$7:X390,$AJ$7:AJ390,"&lt;&gt;No",$B$7:B390,"&lt;&gt;"))</f>
        <v/>
      </c>
      <c r="AN390" s="22">
        <f>IF(B390="","",SUMIFS($Y$7:Y390,$AJ$7:AJ390,"&lt;&gt;No",$B$7:B390,"&lt;&gt;"))</f>
        <v/>
      </c>
    </row>
    <row r="391">
      <c r="A391" s="16" t="n"/>
      <c r="B391" s="17" t="n"/>
      <c r="C391" s="18" t="n"/>
      <c r="D391" s="18" t="n"/>
      <c r="E391" s="16" t="n"/>
      <c r="F391" s="16" t="n"/>
      <c r="G391" s="16" t="n"/>
      <c r="H391" s="16" t="n"/>
      <c r="I391" s="16" t="n"/>
      <c r="J391" s="16" t="n"/>
      <c r="K391" s="16" t="n"/>
      <c r="L391" s="16" t="n"/>
      <c r="M391" s="19" t="n"/>
      <c r="N391" s="19" t="n"/>
      <c r="O391" s="19" t="n"/>
      <c r="P391" s="19" t="n"/>
      <c r="Q391" s="19" t="n"/>
      <c r="R391" s="20" t="n"/>
      <c r="S391" s="19" t="n"/>
      <c r="T391" s="20" t="n"/>
      <c r="U391" s="20" t="n"/>
      <c r="V391" s="20" t="n"/>
      <c r="W391" s="20" t="n"/>
      <c r="X391" s="21">
        <f>IF(T391="","",T391-IF(U391="",0,U391)-IF(V391="",0,V391)-IF(W391="",0,W391))</f>
        <v/>
      </c>
      <c r="Y391" s="22">
        <f>IF(OR(R391="",R391=0,X391=""),"",X391/R391)</f>
        <v/>
      </c>
      <c r="Z391" s="16" t="n"/>
      <c r="AA391" s="16" t="n"/>
      <c r="AB391" s="16" t="n"/>
      <c r="AC391" s="16" t="n"/>
      <c r="AD391" s="16" t="n"/>
      <c r="AE391" s="16" t="n"/>
      <c r="AF391" s="16" t="n"/>
      <c r="AG391" s="16" t="n"/>
      <c r="AH391" s="23" t="n"/>
      <c r="AI391" s="21">
        <f>IF(X391="","",IF(G391="MXN",X391,IF(AH391="","",X391*AH391)))</f>
        <v/>
      </c>
      <c r="AJ391" s="16" t="n"/>
      <c r="AK391" s="24">
        <f>IF(B391="","",CHOOSE(WEEKDAY(B391,2),"Lunes","Martes","Miércoles","Jueves","Viernes","Sábado","Domingo"))</f>
        <v/>
      </c>
      <c r="AL391" s="24">
        <f>IF(C391="","",IF(HOUR(C391)&lt;6,"00-06",IF(HOUR(C391)&lt;10,"06-10",IF(HOUR(C391)&lt;14,"10-14",IF(HOUR(C391)&lt;18,"14-18",IF(HOUR(C391)&lt;22,"18-22","22-24"))))))</f>
        <v/>
      </c>
      <c r="AM391" s="21">
        <f>IF(B391="","",SUMIFS($X$7:X391,$AJ$7:AJ391,"&lt;&gt;No",$B$7:B391,"&lt;&gt;"))</f>
        <v/>
      </c>
      <c r="AN391" s="22">
        <f>IF(B391="","",SUMIFS($Y$7:Y391,$AJ$7:AJ391,"&lt;&gt;No",$B$7:B391,"&lt;&gt;"))</f>
        <v/>
      </c>
    </row>
    <row r="392">
      <c r="A392" s="16" t="n"/>
      <c r="B392" s="17" t="n"/>
      <c r="C392" s="18" t="n"/>
      <c r="D392" s="18" t="n"/>
      <c r="E392" s="16" t="n"/>
      <c r="F392" s="16" t="n"/>
      <c r="G392" s="16" t="n"/>
      <c r="H392" s="16" t="n"/>
      <c r="I392" s="16" t="n"/>
      <c r="J392" s="16" t="n"/>
      <c r="K392" s="16" t="n"/>
      <c r="L392" s="16" t="n"/>
      <c r="M392" s="19" t="n"/>
      <c r="N392" s="19" t="n"/>
      <c r="O392" s="19" t="n"/>
      <c r="P392" s="19" t="n"/>
      <c r="Q392" s="19" t="n"/>
      <c r="R392" s="20" t="n"/>
      <c r="S392" s="19" t="n"/>
      <c r="T392" s="20" t="n"/>
      <c r="U392" s="20" t="n"/>
      <c r="V392" s="20" t="n"/>
      <c r="W392" s="20" t="n"/>
      <c r="X392" s="21">
        <f>IF(T392="","",T392-IF(U392="",0,U392)-IF(V392="",0,V392)-IF(W392="",0,W392))</f>
        <v/>
      </c>
      <c r="Y392" s="22">
        <f>IF(OR(R392="",R392=0,X392=""),"",X392/R392)</f>
        <v/>
      </c>
      <c r="Z392" s="16" t="n"/>
      <c r="AA392" s="16" t="n"/>
      <c r="AB392" s="16" t="n"/>
      <c r="AC392" s="16" t="n"/>
      <c r="AD392" s="16" t="n"/>
      <c r="AE392" s="16" t="n"/>
      <c r="AF392" s="16" t="n"/>
      <c r="AG392" s="16" t="n"/>
      <c r="AH392" s="23" t="n"/>
      <c r="AI392" s="21">
        <f>IF(X392="","",IF(G392="MXN",X392,IF(AH392="","",X392*AH392)))</f>
        <v/>
      </c>
      <c r="AJ392" s="16" t="n"/>
      <c r="AK392" s="24">
        <f>IF(B392="","",CHOOSE(WEEKDAY(B392,2),"Lunes","Martes","Miércoles","Jueves","Viernes","Sábado","Domingo"))</f>
        <v/>
      </c>
      <c r="AL392" s="24">
        <f>IF(C392="","",IF(HOUR(C392)&lt;6,"00-06",IF(HOUR(C392)&lt;10,"06-10",IF(HOUR(C392)&lt;14,"10-14",IF(HOUR(C392)&lt;18,"14-18",IF(HOUR(C392)&lt;22,"18-22","22-24"))))))</f>
        <v/>
      </c>
      <c r="AM392" s="21">
        <f>IF(B392="","",SUMIFS($X$7:X392,$AJ$7:AJ392,"&lt;&gt;No",$B$7:B392,"&lt;&gt;"))</f>
        <v/>
      </c>
      <c r="AN392" s="22">
        <f>IF(B392="","",SUMIFS($Y$7:Y392,$AJ$7:AJ392,"&lt;&gt;No",$B$7:B392,"&lt;&gt;"))</f>
        <v/>
      </c>
    </row>
    <row r="393">
      <c r="A393" s="16" t="n"/>
      <c r="B393" s="17" t="n"/>
      <c r="C393" s="18" t="n"/>
      <c r="D393" s="18" t="n"/>
      <c r="E393" s="16" t="n"/>
      <c r="F393" s="16" t="n"/>
      <c r="G393" s="16" t="n"/>
      <c r="H393" s="16" t="n"/>
      <c r="I393" s="16" t="n"/>
      <c r="J393" s="16" t="n"/>
      <c r="K393" s="16" t="n"/>
      <c r="L393" s="16" t="n"/>
      <c r="M393" s="19" t="n"/>
      <c r="N393" s="19" t="n"/>
      <c r="O393" s="19" t="n"/>
      <c r="P393" s="19" t="n"/>
      <c r="Q393" s="19" t="n"/>
      <c r="R393" s="20" t="n"/>
      <c r="S393" s="19" t="n"/>
      <c r="T393" s="20" t="n"/>
      <c r="U393" s="20" t="n"/>
      <c r="V393" s="20" t="n"/>
      <c r="W393" s="20" t="n"/>
      <c r="X393" s="21">
        <f>IF(T393="","",T393-IF(U393="",0,U393)-IF(V393="",0,V393)-IF(W393="",0,W393))</f>
        <v/>
      </c>
      <c r="Y393" s="22">
        <f>IF(OR(R393="",R393=0,X393=""),"",X393/R393)</f>
        <v/>
      </c>
      <c r="Z393" s="16" t="n"/>
      <c r="AA393" s="16" t="n"/>
      <c r="AB393" s="16" t="n"/>
      <c r="AC393" s="16" t="n"/>
      <c r="AD393" s="16" t="n"/>
      <c r="AE393" s="16" t="n"/>
      <c r="AF393" s="16" t="n"/>
      <c r="AG393" s="16" t="n"/>
      <c r="AH393" s="23" t="n"/>
      <c r="AI393" s="21">
        <f>IF(X393="","",IF(G393="MXN",X393,IF(AH393="","",X393*AH393)))</f>
        <v/>
      </c>
      <c r="AJ393" s="16" t="n"/>
      <c r="AK393" s="24">
        <f>IF(B393="","",CHOOSE(WEEKDAY(B393,2),"Lunes","Martes","Miércoles","Jueves","Viernes","Sábado","Domingo"))</f>
        <v/>
      </c>
      <c r="AL393" s="24">
        <f>IF(C393="","",IF(HOUR(C393)&lt;6,"00-06",IF(HOUR(C393)&lt;10,"06-10",IF(HOUR(C393)&lt;14,"10-14",IF(HOUR(C393)&lt;18,"14-18",IF(HOUR(C393)&lt;22,"18-22","22-24"))))))</f>
        <v/>
      </c>
      <c r="AM393" s="21">
        <f>IF(B393="","",SUMIFS($X$7:X393,$AJ$7:AJ393,"&lt;&gt;No",$B$7:B393,"&lt;&gt;"))</f>
        <v/>
      </c>
      <c r="AN393" s="22">
        <f>IF(B393="","",SUMIFS($Y$7:Y393,$AJ$7:AJ393,"&lt;&gt;No",$B$7:B393,"&lt;&gt;"))</f>
        <v/>
      </c>
    </row>
    <row r="394">
      <c r="A394" s="16" t="n"/>
      <c r="B394" s="17" t="n"/>
      <c r="C394" s="18" t="n"/>
      <c r="D394" s="18" t="n"/>
      <c r="E394" s="16" t="n"/>
      <c r="F394" s="16" t="n"/>
      <c r="G394" s="16" t="n"/>
      <c r="H394" s="16" t="n"/>
      <c r="I394" s="16" t="n"/>
      <c r="J394" s="16" t="n"/>
      <c r="K394" s="16" t="n"/>
      <c r="L394" s="16" t="n"/>
      <c r="M394" s="19" t="n"/>
      <c r="N394" s="19" t="n"/>
      <c r="O394" s="19" t="n"/>
      <c r="P394" s="19" t="n"/>
      <c r="Q394" s="19" t="n"/>
      <c r="R394" s="20" t="n"/>
      <c r="S394" s="19" t="n"/>
      <c r="T394" s="20" t="n"/>
      <c r="U394" s="20" t="n"/>
      <c r="V394" s="20" t="n"/>
      <c r="W394" s="20" t="n"/>
      <c r="X394" s="21">
        <f>IF(T394="","",T394-IF(U394="",0,U394)-IF(V394="",0,V394)-IF(W394="",0,W394))</f>
        <v/>
      </c>
      <c r="Y394" s="22">
        <f>IF(OR(R394="",R394=0,X394=""),"",X394/R394)</f>
        <v/>
      </c>
      <c r="Z394" s="16" t="n"/>
      <c r="AA394" s="16" t="n"/>
      <c r="AB394" s="16" t="n"/>
      <c r="AC394" s="16" t="n"/>
      <c r="AD394" s="16" t="n"/>
      <c r="AE394" s="16" t="n"/>
      <c r="AF394" s="16" t="n"/>
      <c r="AG394" s="16" t="n"/>
      <c r="AH394" s="23" t="n"/>
      <c r="AI394" s="21">
        <f>IF(X394="","",IF(G394="MXN",X394,IF(AH394="","",X394*AH394)))</f>
        <v/>
      </c>
      <c r="AJ394" s="16" t="n"/>
      <c r="AK394" s="24">
        <f>IF(B394="","",CHOOSE(WEEKDAY(B394,2),"Lunes","Martes","Miércoles","Jueves","Viernes","Sábado","Domingo"))</f>
        <v/>
      </c>
      <c r="AL394" s="24">
        <f>IF(C394="","",IF(HOUR(C394)&lt;6,"00-06",IF(HOUR(C394)&lt;10,"06-10",IF(HOUR(C394)&lt;14,"10-14",IF(HOUR(C394)&lt;18,"14-18",IF(HOUR(C394)&lt;22,"18-22","22-24"))))))</f>
        <v/>
      </c>
      <c r="AM394" s="21">
        <f>IF(B394="","",SUMIFS($X$7:X394,$AJ$7:AJ394,"&lt;&gt;No",$B$7:B394,"&lt;&gt;"))</f>
        <v/>
      </c>
      <c r="AN394" s="22">
        <f>IF(B394="","",SUMIFS($Y$7:Y394,$AJ$7:AJ394,"&lt;&gt;No",$B$7:B394,"&lt;&gt;"))</f>
        <v/>
      </c>
    </row>
    <row r="395">
      <c r="A395" s="16" t="n"/>
      <c r="B395" s="17" t="n"/>
      <c r="C395" s="18" t="n"/>
      <c r="D395" s="18" t="n"/>
      <c r="E395" s="16" t="n"/>
      <c r="F395" s="16" t="n"/>
      <c r="G395" s="16" t="n"/>
      <c r="H395" s="16" t="n"/>
      <c r="I395" s="16" t="n"/>
      <c r="J395" s="16" t="n"/>
      <c r="K395" s="16" t="n"/>
      <c r="L395" s="16" t="n"/>
      <c r="M395" s="19" t="n"/>
      <c r="N395" s="19" t="n"/>
      <c r="O395" s="19" t="n"/>
      <c r="P395" s="19" t="n"/>
      <c r="Q395" s="19" t="n"/>
      <c r="R395" s="20" t="n"/>
      <c r="S395" s="19" t="n"/>
      <c r="T395" s="20" t="n"/>
      <c r="U395" s="20" t="n"/>
      <c r="V395" s="20" t="n"/>
      <c r="W395" s="20" t="n"/>
      <c r="X395" s="21">
        <f>IF(T395="","",T395-IF(U395="",0,U395)-IF(V395="",0,V395)-IF(W395="",0,W395))</f>
        <v/>
      </c>
      <c r="Y395" s="22">
        <f>IF(OR(R395="",R395=0,X395=""),"",X395/R395)</f>
        <v/>
      </c>
      <c r="Z395" s="16" t="n"/>
      <c r="AA395" s="16" t="n"/>
      <c r="AB395" s="16" t="n"/>
      <c r="AC395" s="16" t="n"/>
      <c r="AD395" s="16" t="n"/>
      <c r="AE395" s="16" t="n"/>
      <c r="AF395" s="16" t="n"/>
      <c r="AG395" s="16" t="n"/>
      <c r="AH395" s="23" t="n"/>
      <c r="AI395" s="21">
        <f>IF(X395="","",IF(G395="MXN",X395,IF(AH395="","",X395*AH395)))</f>
        <v/>
      </c>
      <c r="AJ395" s="16" t="n"/>
      <c r="AK395" s="24">
        <f>IF(B395="","",CHOOSE(WEEKDAY(B395,2),"Lunes","Martes","Miércoles","Jueves","Viernes","Sábado","Domingo"))</f>
        <v/>
      </c>
      <c r="AL395" s="24">
        <f>IF(C395="","",IF(HOUR(C395)&lt;6,"00-06",IF(HOUR(C395)&lt;10,"06-10",IF(HOUR(C395)&lt;14,"10-14",IF(HOUR(C395)&lt;18,"14-18",IF(HOUR(C395)&lt;22,"18-22","22-24"))))))</f>
        <v/>
      </c>
      <c r="AM395" s="21">
        <f>IF(B395="","",SUMIFS($X$7:X395,$AJ$7:AJ395,"&lt;&gt;No",$B$7:B395,"&lt;&gt;"))</f>
        <v/>
      </c>
      <c r="AN395" s="22">
        <f>IF(B395="","",SUMIFS($Y$7:Y395,$AJ$7:AJ395,"&lt;&gt;No",$B$7:B395,"&lt;&gt;"))</f>
        <v/>
      </c>
    </row>
    <row r="396">
      <c r="A396" s="16" t="n"/>
      <c r="B396" s="17" t="n"/>
      <c r="C396" s="18" t="n"/>
      <c r="D396" s="18" t="n"/>
      <c r="E396" s="16" t="n"/>
      <c r="F396" s="16" t="n"/>
      <c r="G396" s="16" t="n"/>
      <c r="H396" s="16" t="n"/>
      <c r="I396" s="16" t="n"/>
      <c r="J396" s="16" t="n"/>
      <c r="K396" s="16" t="n"/>
      <c r="L396" s="16" t="n"/>
      <c r="M396" s="19" t="n"/>
      <c r="N396" s="19" t="n"/>
      <c r="O396" s="19" t="n"/>
      <c r="P396" s="19" t="n"/>
      <c r="Q396" s="19" t="n"/>
      <c r="R396" s="20" t="n"/>
      <c r="S396" s="19" t="n"/>
      <c r="T396" s="20" t="n"/>
      <c r="U396" s="20" t="n"/>
      <c r="V396" s="20" t="n"/>
      <c r="W396" s="20" t="n"/>
      <c r="X396" s="21">
        <f>IF(T396="","",T396-IF(U396="",0,U396)-IF(V396="",0,V396)-IF(W396="",0,W396))</f>
        <v/>
      </c>
      <c r="Y396" s="22">
        <f>IF(OR(R396="",R396=0,X396=""),"",X396/R396)</f>
        <v/>
      </c>
      <c r="Z396" s="16" t="n"/>
      <c r="AA396" s="16" t="n"/>
      <c r="AB396" s="16" t="n"/>
      <c r="AC396" s="16" t="n"/>
      <c r="AD396" s="16" t="n"/>
      <c r="AE396" s="16" t="n"/>
      <c r="AF396" s="16" t="n"/>
      <c r="AG396" s="16" t="n"/>
      <c r="AH396" s="23" t="n"/>
      <c r="AI396" s="21">
        <f>IF(X396="","",IF(G396="MXN",X396,IF(AH396="","",X396*AH396)))</f>
        <v/>
      </c>
      <c r="AJ396" s="16" t="n"/>
      <c r="AK396" s="24">
        <f>IF(B396="","",CHOOSE(WEEKDAY(B396,2),"Lunes","Martes","Miércoles","Jueves","Viernes","Sábado","Domingo"))</f>
        <v/>
      </c>
      <c r="AL396" s="24">
        <f>IF(C396="","",IF(HOUR(C396)&lt;6,"00-06",IF(HOUR(C396)&lt;10,"06-10",IF(HOUR(C396)&lt;14,"10-14",IF(HOUR(C396)&lt;18,"14-18",IF(HOUR(C396)&lt;22,"18-22","22-24"))))))</f>
        <v/>
      </c>
      <c r="AM396" s="21">
        <f>IF(B396="","",SUMIFS($X$7:X396,$AJ$7:AJ396,"&lt;&gt;No",$B$7:B396,"&lt;&gt;"))</f>
        <v/>
      </c>
      <c r="AN396" s="22">
        <f>IF(B396="","",SUMIFS($Y$7:Y396,$AJ$7:AJ396,"&lt;&gt;No",$B$7:B396,"&lt;&gt;"))</f>
        <v/>
      </c>
    </row>
    <row r="397">
      <c r="A397" s="16" t="n"/>
      <c r="B397" s="17" t="n"/>
      <c r="C397" s="18" t="n"/>
      <c r="D397" s="18" t="n"/>
      <c r="E397" s="16" t="n"/>
      <c r="F397" s="16" t="n"/>
      <c r="G397" s="16" t="n"/>
      <c r="H397" s="16" t="n"/>
      <c r="I397" s="16" t="n"/>
      <c r="J397" s="16" t="n"/>
      <c r="K397" s="16" t="n"/>
      <c r="L397" s="16" t="n"/>
      <c r="M397" s="19" t="n"/>
      <c r="N397" s="19" t="n"/>
      <c r="O397" s="19" t="n"/>
      <c r="P397" s="19" t="n"/>
      <c r="Q397" s="19" t="n"/>
      <c r="R397" s="20" t="n"/>
      <c r="S397" s="19" t="n"/>
      <c r="T397" s="20" t="n"/>
      <c r="U397" s="20" t="n"/>
      <c r="V397" s="20" t="n"/>
      <c r="W397" s="20" t="n"/>
      <c r="X397" s="21">
        <f>IF(T397="","",T397-IF(U397="",0,U397)-IF(V397="",0,V397)-IF(W397="",0,W397))</f>
        <v/>
      </c>
      <c r="Y397" s="22">
        <f>IF(OR(R397="",R397=0,X397=""),"",X397/R397)</f>
        <v/>
      </c>
      <c r="Z397" s="16" t="n"/>
      <c r="AA397" s="16" t="n"/>
      <c r="AB397" s="16" t="n"/>
      <c r="AC397" s="16" t="n"/>
      <c r="AD397" s="16" t="n"/>
      <c r="AE397" s="16" t="n"/>
      <c r="AF397" s="16" t="n"/>
      <c r="AG397" s="16" t="n"/>
      <c r="AH397" s="23" t="n"/>
      <c r="AI397" s="21">
        <f>IF(X397="","",IF(G397="MXN",X397,IF(AH397="","",X397*AH397)))</f>
        <v/>
      </c>
      <c r="AJ397" s="16" t="n"/>
      <c r="AK397" s="24">
        <f>IF(B397="","",CHOOSE(WEEKDAY(B397,2),"Lunes","Martes","Miércoles","Jueves","Viernes","Sábado","Domingo"))</f>
        <v/>
      </c>
      <c r="AL397" s="24">
        <f>IF(C397="","",IF(HOUR(C397)&lt;6,"00-06",IF(HOUR(C397)&lt;10,"06-10",IF(HOUR(C397)&lt;14,"10-14",IF(HOUR(C397)&lt;18,"14-18",IF(HOUR(C397)&lt;22,"18-22","22-24"))))))</f>
        <v/>
      </c>
      <c r="AM397" s="21">
        <f>IF(B397="","",SUMIFS($X$7:X397,$AJ$7:AJ397,"&lt;&gt;No",$B$7:B397,"&lt;&gt;"))</f>
        <v/>
      </c>
      <c r="AN397" s="22">
        <f>IF(B397="","",SUMIFS($Y$7:Y397,$AJ$7:AJ397,"&lt;&gt;No",$B$7:B397,"&lt;&gt;"))</f>
        <v/>
      </c>
    </row>
    <row r="398">
      <c r="A398" s="16" t="n"/>
      <c r="B398" s="17" t="n"/>
      <c r="C398" s="18" t="n"/>
      <c r="D398" s="18" t="n"/>
      <c r="E398" s="16" t="n"/>
      <c r="F398" s="16" t="n"/>
      <c r="G398" s="16" t="n"/>
      <c r="H398" s="16" t="n"/>
      <c r="I398" s="16" t="n"/>
      <c r="J398" s="16" t="n"/>
      <c r="K398" s="16" t="n"/>
      <c r="L398" s="16" t="n"/>
      <c r="M398" s="19" t="n"/>
      <c r="N398" s="19" t="n"/>
      <c r="O398" s="19" t="n"/>
      <c r="P398" s="19" t="n"/>
      <c r="Q398" s="19" t="n"/>
      <c r="R398" s="20" t="n"/>
      <c r="S398" s="19" t="n"/>
      <c r="T398" s="20" t="n"/>
      <c r="U398" s="20" t="n"/>
      <c r="V398" s="20" t="n"/>
      <c r="W398" s="20" t="n"/>
      <c r="X398" s="21">
        <f>IF(T398="","",T398-IF(U398="",0,U398)-IF(V398="",0,V398)-IF(W398="",0,W398))</f>
        <v/>
      </c>
      <c r="Y398" s="22">
        <f>IF(OR(R398="",R398=0,X398=""),"",X398/R398)</f>
        <v/>
      </c>
      <c r="Z398" s="16" t="n"/>
      <c r="AA398" s="16" t="n"/>
      <c r="AB398" s="16" t="n"/>
      <c r="AC398" s="16" t="n"/>
      <c r="AD398" s="16" t="n"/>
      <c r="AE398" s="16" t="n"/>
      <c r="AF398" s="16" t="n"/>
      <c r="AG398" s="16" t="n"/>
      <c r="AH398" s="23" t="n"/>
      <c r="AI398" s="21">
        <f>IF(X398="","",IF(G398="MXN",X398,IF(AH398="","",X398*AH398)))</f>
        <v/>
      </c>
      <c r="AJ398" s="16" t="n"/>
      <c r="AK398" s="24">
        <f>IF(B398="","",CHOOSE(WEEKDAY(B398,2),"Lunes","Martes","Miércoles","Jueves","Viernes","Sábado","Domingo"))</f>
        <v/>
      </c>
      <c r="AL398" s="24">
        <f>IF(C398="","",IF(HOUR(C398)&lt;6,"00-06",IF(HOUR(C398)&lt;10,"06-10",IF(HOUR(C398)&lt;14,"10-14",IF(HOUR(C398)&lt;18,"14-18",IF(HOUR(C398)&lt;22,"18-22","22-24"))))))</f>
        <v/>
      </c>
      <c r="AM398" s="21">
        <f>IF(B398="","",SUMIFS($X$7:X398,$AJ$7:AJ398,"&lt;&gt;No",$B$7:B398,"&lt;&gt;"))</f>
        <v/>
      </c>
      <c r="AN398" s="22">
        <f>IF(B398="","",SUMIFS($Y$7:Y398,$AJ$7:AJ398,"&lt;&gt;No",$B$7:B398,"&lt;&gt;"))</f>
        <v/>
      </c>
    </row>
    <row r="399">
      <c r="A399" s="16" t="n"/>
      <c r="B399" s="17" t="n"/>
      <c r="C399" s="18" t="n"/>
      <c r="D399" s="18" t="n"/>
      <c r="E399" s="16" t="n"/>
      <c r="F399" s="16" t="n"/>
      <c r="G399" s="16" t="n"/>
      <c r="H399" s="16" t="n"/>
      <c r="I399" s="16" t="n"/>
      <c r="J399" s="16" t="n"/>
      <c r="K399" s="16" t="n"/>
      <c r="L399" s="16" t="n"/>
      <c r="M399" s="19" t="n"/>
      <c r="N399" s="19" t="n"/>
      <c r="O399" s="19" t="n"/>
      <c r="P399" s="19" t="n"/>
      <c r="Q399" s="19" t="n"/>
      <c r="R399" s="20" t="n"/>
      <c r="S399" s="19" t="n"/>
      <c r="T399" s="20" t="n"/>
      <c r="U399" s="20" t="n"/>
      <c r="V399" s="20" t="n"/>
      <c r="W399" s="20" t="n"/>
      <c r="X399" s="21">
        <f>IF(T399="","",T399-IF(U399="",0,U399)-IF(V399="",0,V399)-IF(W399="",0,W399))</f>
        <v/>
      </c>
      <c r="Y399" s="22">
        <f>IF(OR(R399="",R399=0,X399=""),"",X399/R399)</f>
        <v/>
      </c>
      <c r="Z399" s="16" t="n"/>
      <c r="AA399" s="16" t="n"/>
      <c r="AB399" s="16" t="n"/>
      <c r="AC399" s="16" t="n"/>
      <c r="AD399" s="16" t="n"/>
      <c r="AE399" s="16" t="n"/>
      <c r="AF399" s="16" t="n"/>
      <c r="AG399" s="16" t="n"/>
      <c r="AH399" s="23" t="n"/>
      <c r="AI399" s="21">
        <f>IF(X399="","",IF(G399="MXN",X399,IF(AH399="","",X399*AH399)))</f>
        <v/>
      </c>
      <c r="AJ399" s="16" t="n"/>
      <c r="AK399" s="24">
        <f>IF(B399="","",CHOOSE(WEEKDAY(B399,2),"Lunes","Martes","Miércoles","Jueves","Viernes","Sábado","Domingo"))</f>
        <v/>
      </c>
      <c r="AL399" s="24">
        <f>IF(C399="","",IF(HOUR(C399)&lt;6,"00-06",IF(HOUR(C399)&lt;10,"06-10",IF(HOUR(C399)&lt;14,"10-14",IF(HOUR(C399)&lt;18,"14-18",IF(HOUR(C399)&lt;22,"18-22","22-24"))))))</f>
        <v/>
      </c>
      <c r="AM399" s="21">
        <f>IF(B399="","",SUMIFS($X$7:X399,$AJ$7:AJ399,"&lt;&gt;No",$B$7:B399,"&lt;&gt;"))</f>
        <v/>
      </c>
      <c r="AN399" s="22">
        <f>IF(B399="","",SUMIFS($Y$7:Y399,$AJ$7:AJ399,"&lt;&gt;No",$B$7:B399,"&lt;&gt;"))</f>
        <v/>
      </c>
    </row>
    <row r="400">
      <c r="A400" s="16" t="n"/>
      <c r="B400" s="17" t="n"/>
      <c r="C400" s="18" t="n"/>
      <c r="D400" s="18" t="n"/>
      <c r="E400" s="16" t="n"/>
      <c r="F400" s="16" t="n"/>
      <c r="G400" s="16" t="n"/>
      <c r="H400" s="16" t="n"/>
      <c r="I400" s="16" t="n"/>
      <c r="J400" s="16" t="n"/>
      <c r="K400" s="16" t="n"/>
      <c r="L400" s="16" t="n"/>
      <c r="M400" s="19" t="n"/>
      <c r="N400" s="19" t="n"/>
      <c r="O400" s="19" t="n"/>
      <c r="P400" s="19" t="n"/>
      <c r="Q400" s="19" t="n"/>
      <c r="R400" s="20" t="n"/>
      <c r="S400" s="19" t="n"/>
      <c r="T400" s="20" t="n"/>
      <c r="U400" s="20" t="n"/>
      <c r="V400" s="20" t="n"/>
      <c r="W400" s="20" t="n"/>
      <c r="X400" s="21">
        <f>IF(T400="","",T400-IF(U400="",0,U400)-IF(V400="",0,V400)-IF(W400="",0,W400))</f>
        <v/>
      </c>
      <c r="Y400" s="22">
        <f>IF(OR(R400="",R400=0,X400=""),"",X400/R400)</f>
        <v/>
      </c>
      <c r="Z400" s="16" t="n"/>
      <c r="AA400" s="16" t="n"/>
      <c r="AB400" s="16" t="n"/>
      <c r="AC400" s="16" t="n"/>
      <c r="AD400" s="16" t="n"/>
      <c r="AE400" s="16" t="n"/>
      <c r="AF400" s="16" t="n"/>
      <c r="AG400" s="16" t="n"/>
      <c r="AH400" s="23" t="n"/>
      <c r="AI400" s="21">
        <f>IF(X400="","",IF(G400="MXN",X400,IF(AH400="","",X400*AH400)))</f>
        <v/>
      </c>
      <c r="AJ400" s="16" t="n"/>
      <c r="AK400" s="24">
        <f>IF(B400="","",CHOOSE(WEEKDAY(B400,2),"Lunes","Martes","Miércoles","Jueves","Viernes","Sábado","Domingo"))</f>
        <v/>
      </c>
      <c r="AL400" s="24">
        <f>IF(C400="","",IF(HOUR(C400)&lt;6,"00-06",IF(HOUR(C400)&lt;10,"06-10",IF(HOUR(C400)&lt;14,"10-14",IF(HOUR(C400)&lt;18,"14-18",IF(HOUR(C400)&lt;22,"18-22","22-24"))))))</f>
        <v/>
      </c>
      <c r="AM400" s="21">
        <f>IF(B400="","",SUMIFS($X$7:X400,$AJ$7:AJ400,"&lt;&gt;No",$B$7:B400,"&lt;&gt;"))</f>
        <v/>
      </c>
      <c r="AN400" s="22">
        <f>IF(B400="","",SUMIFS($Y$7:Y400,$AJ$7:AJ400,"&lt;&gt;No",$B$7:B400,"&lt;&gt;"))</f>
        <v/>
      </c>
    </row>
    <row r="401">
      <c r="A401" s="16" t="n"/>
      <c r="B401" s="17" t="n"/>
      <c r="C401" s="18" t="n"/>
      <c r="D401" s="18" t="n"/>
      <c r="E401" s="16" t="n"/>
      <c r="F401" s="16" t="n"/>
      <c r="G401" s="16" t="n"/>
      <c r="H401" s="16" t="n"/>
      <c r="I401" s="16" t="n"/>
      <c r="J401" s="16" t="n"/>
      <c r="K401" s="16" t="n"/>
      <c r="L401" s="16" t="n"/>
      <c r="M401" s="19" t="n"/>
      <c r="N401" s="19" t="n"/>
      <c r="O401" s="19" t="n"/>
      <c r="P401" s="19" t="n"/>
      <c r="Q401" s="19" t="n"/>
      <c r="R401" s="20" t="n"/>
      <c r="S401" s="19" t="n"/>
      <c r="T401" s="20" t="n"/>
      <c r="U401" s="20" t="n"/>
      <c r="V401" s="20" t="n"/>
      <c r="W401" s="20" t="n"/>
      <c r="X401" s="21">
        <f>IF(T401="","",T401-IF(U401="",0,U401)-IF(V401="",0,V401)-IF(W401="",0,W401))</f>
        <v/>
      </c>
      <c r="Y401" s="22">
        <f>IF(OR(R401="",R401=0,X401=""),"",X401/R401)</f>
        <v/>
      </c>
      <c r="Z401" s="16" t="n"/>
      <c r="AA401" s="16" t="n"/>
      <c r="AB401" s="16" t="n"/>
      <c r="AC401" s="16" t="n"/>
      <c r="AD401" s="16" t="n"/>
      <c r="AE401" s="16" t="n"/>
      <c r="AF401" s="16" t="n"/>
      <c r="AG401" s="16" t="n"/>
      <c r="AH401" s="23" t="n"/>
      <c r="AI401" s="21">
        <f>IF(X401="","",IF(G401="MXN",X401,IF(AH401="","",X401*AH401)))</f>
        <v/>
      </c>
      <c r="AJ401" s="16" t="n"/>
      <c r="AK401" s="24">
        <f>IF(B401="","",CHOOSE(WEEKDAY(B401,2),"Lunes","Martes","Miércoles","Jueves","Viernes","Sábado","Domingo"))</f>
        <v/>
      </c>
      <c r="AL401" s="24">
        <f>IF(C401="","",IF(HOUR(C401)&lt;6,"00-06",IF(HOUR(C401)&lt;10,"06-10",IF(HOUR(C401)&lt;14,"10-14",IF(HOUR(C401)&lt;18,"14-18",IF(HOUR(C401)&lt;22,"18-22","22-24"))))))</f>
        <v/>
      </c>
      <c r="AM401" s="21">
        <f>IF(B401="","",SUMIFS($X$7:X401,$AJ$7:AJ401,"&lt;&gt;No",$B$7:B401,"&lt;&gt;"))</f>
        <v/>
      </c>
      <c r="AN401" s="22">
        <f>IF(B401="","",SUMIFS($Y$7:Y401,$AJ$7:AJ401,"&lt;&gt;No",$B$7:B401,"&lt;&gt;"))</f>
        <v/>
      </c>
    </row>
    <row r="402">
      <c r="A402" s="16" t="n"/>
      <c r="B402" s="17" t="n"/>
      <c r="C402" s="18" t="n"/>
      <c r="D402" s="18" t="n"/>
      <c r="E402" s="16" t="n"/>
      <c r="F402" s="16" t="n"/>
      <c r="G402" s="16" t="n"/>
      <c r="H402" s="16" t="n"/>
      <c r="I402" s="16" t="n"/>
      <c r="J402" s="16" t="n"/>
      <c r="K402" s="16" t="n"/>
      <c r="L402" s="16" t="n"/>
      <c r="M402" s="19" t="n"/>
      <c r="N402" s="19" t="n"/>
      <c r="O402" s="19" t="n"/>
      <c r="P402" s="19" t="n"/>
      <c r="Q402" s="19" t="n"/>
      <c r="R402" s="20" t="n"/>
      <c r="S402" s="19" t="n"/>
      <c r="T402" s="20" t="n"/>
      <c r="U402" s="20" t="n"/>
      <c r="V402" s="20" t="n"/>
      <c r="W402" s="20" t="n"/>
      <c r="X402" s="21">
        <f>IF(T402="","",T402-IF(U402="",0,U402)-IF(V402="",0,V402)-IF(W402="",0,W402))</f>
        <v/>
      </c>
      <c r="Y402" s="22">
        <f>IF(OR(R402="",R402=0,X402=""),"",X402/R402)</f>
        <v/>
      </c>
      <c r="Z402" s="16" t="n"/>
      <c r="AA402" s="16" t="n"/>
      <c r="AB402" s="16" t="n"/>
      <c r="AC402" s="16" t="n"/>
      <c r="AD402" s="16" t="n"/>
      <c r="AE402" s="16" t="n"/>
      <c r="AF402" s="16" t="n"/>
      <c r="AG402" s="16" t="n"/>
      <c r="AH402" s="23" t="n"/>
      <c r="AI402" s="21">
        <f>IF(X402="","",IF(G402="MXN",X402,IF(AH402="","",X402*AH402)))</f>
        <v/>
      </c>
      <c r="AJ402" s="16" t="n"/>
      <c r="AK402" s="24">
        <f>IF(B402="","",CHOOSE(WEEKDAY(B402,2),"Lunes","Martes","Miércoles","Jueves","Viernes","Sábado","Domingo"))</f>
        <v/>
      </c>
      <c r="AL402" s="24">
        <f>IF(C402="","",IF(HOUR(C402)&lt;6,"00-06",IF(HOUR(C402)&lt;10,"06-10",IF(HOUR(C402)&lt;14,"10-14",IF(HOUR(C402)&lt;18,"14-18",IF(HOUR(C402)&lt;22,"18-22","22-24"))))))</f>
        <v/>
      </c>
      <c r="AM402" s="21">
        <f>IF(B402="","",SUMIFS($X$7:X402,$AJ$7:AJ402,"&lt;&gt;No",$B$7:B402,"&lt;&gt;"))</f>
        <v/>
      </c>
      <c r="AN402" s="22">
        <f>IF(B402="","",SUMIFS($Y$7:Y402,$AJ$7:AJ402,"&lt;&gt;No",$B$7:B402,"&lt;&gt;"))</f>
        <v/>
      </c>
    </row>
    <row r="403">
      <c r="A403" s="16" t="n"/>
      <c r="B403" s="17" t="n"/>
      <c r="C403" s="18" t="n"/>
      <c r="D403" s="18" t="n"/>
      <c r="E403" s="16" t="n"/>
      <c r="F403" s="16" t="n"/>
      <c r="G403" s="16" t="n"/>
      <c r="H403" s="16" t="n"/>
      <c r="I403" s="16" t="n"/>
      <c r="J403" s="16" t="n"/>
      <c r="K403" s="16" t="n"/>
      <c r="L403" s="16" t="n"/>
      <c r="M403" s="19" t="n"/>
      <c r="N403" s="19" t="n"/>
      <c r="O403" s="19" t="n"/>
      <c r="P403" s="19" t="n"/>
      <c r="Q403" s="19" t="n"/>
      <c r="R403" s="20" t="n"/>
      <c r="S403" s="19" t="n"/>
      <c r="T403" s="20" t="n"/>
      <c r="U403" s="20" t="n"/>
      <c r="V403" s="20" t="n"/>
      <c r="W403" s="20" t="n"/>
      <c r="X403" s="21">
        <f>IF(T403="","",T403-IF(U403="",0,U403)-IF(V403="",0,V403)-IF(W403="",0,W403))</f>
        <v/>
      </c>
      <c r="Y403" s="22">
        <f>IF(OR(R403="",R403=0,X403=""),"",X403/R403)</f>
        <v/>
      </c>
      <c r="Z403" s="16" t="n"/>
      <c r="AA403" s="16" t="n"/>
      <c r="AB403" s="16" t="n"/>
      <c r="AC403" s="16" t="n"/>
      <c r="AD403" s="16" t="n"/>
      <c r="AE403" s="16" t="n"/>
      <c r="AF403" s="16" t="n"/>
      <c r="AG403" s="16" t="n"/>
      <c r="AH403" s="23" t="n"/>
      <c r="AI403" s="21">
        <f>IF(X403="","",IF(G403="MXN",X403,IF(AH403="","",X403*AH403)))</f>
        <v/>
      </c>
      <c r="AJ403" s="16" t="n"/>
      <c r="AK403" s="24">
        <f>IF(B403="","",CHOOSE(WEEKDAY(B403,2),"Lunes","Martes","Miércoles","Jueves","Viernes","Sábado","Domingo"))</f>
        <v/>
      </c>
      <c r="AL403" s="24">
        <f>IF(C403="","",IF(HOUR(C403)&lt;6,"00-06",IF(HOUR(C403)&lt;10,"06-10",IF(HOUR(C403)&lt;14,"10-14",IF(HOUR(C403)&lt;18,"14-18",IF(HOUR(C403)&lt;22,"18-22","22-24"))))))</f>
        <v/>
      </c>
      <c r="AM403" s="21">
        <f>IF(B403="","",SUMIFS($X$7:X403,$AJ$7:AJ403,"&lt;&gt;No",$B$7:B403,"&lt;&gt;"))</f>
        <v/>
      </c>
      <c r="AN403" s="22">
        <f>IF(B403="","",SUMIFS($Y$7:Y403,$AJ$7:AJ403,"&lt;&gt;No",$B$7:B403,"&lt;&gt;"))</f>
        <v/>
      </c>
    </row>
    <row r="404">
      <c r="A404" s="16" t="n"/>
      <c r="B404" s="17" t="n"/>
      <c r="C404" s="18" t="n"/>
      <c r="D404" s="18" t="n"/>
      <c r="E404" s="16" t="n"/>
      <c r="F404" s="16" t="n"/>
      <c r="G404" s="16" t="n"/>
      <c r="H404" s="16" t="n"/>
      <c r="I404" s="16" t="n"/>
      <c r="J404" s="16" t="n"/>
      <c r="K404" s="16" t="n"/>
      <c r="L404" s="16" t="n"/>
      <c r="M404" s="19" t="n"/>
      <c r="N404" s="19" t="n"/>
      <c r="O404" s="19" t="n"/>
      <c r="P404" s="19" t="n"/>
      <c r="Q404" s="19" t="n"/>
      <c r="R404" s="20" t="n"/>
      <c r="S404" s="19" t="n"/>
      <c r="T404" s="20" t="n"/>
      <c r="U404" s="20" t="n"/>
      <c r="V404" s="20" t="n"/>
      <c r="W404" s="20" t="n"/>
      <c r="X404" s="21">
        <f>IF(T404="","",T404-IF(U404="",0,U404)-IF(V404="",0,V404)-IF(W404="",0,W404))</f>
        <v/>
      </c>
      <c r="Y404" s="22">
        <f>IF(OR(R404="",R404=0,X404=""),"",X404/R404)</f>
        <v/>
      </c>
      <c r="Z404" s="16" t="n"/>
      <c r="AA404" s="16" t="n"/>
      <c r="AB404" s="16" t="n"/>
      <c r="AC404" s="16" t="n"/>
      <c r="AD404" s="16" t="n"/>
      <c r="AE404" s="16" t="n"/>
      <c r="AF404" s="16" t="n"/>
      <c r="AG404" s="16" t="n"/>
      <c r="AH404" s="23" t="n"/>
      <c r="AI404" s="21">
        <f>IF(X404="","",IF(G404="MXN",X404,IF(AH404="","",X404*AH404)))</f>
        <v/>
      </c>
      <c r="AJ404" s="16" t="n"/>
      <c r="AK404" s="24">
        <f>IF(B404="","",CHOOSE(WEEKDAY(B404,2),"Lunes","Martes","Miércoles","Jueves","Viernes","Sábado","Domingo"))</f>
        <v/>
      </c>
      <c r="AL404" s="24">
        <f>IF(C404="","",IF(HOUR(C404)&lt;6,"00-06",IF(HOUR(C404)&lt;10,"06-10",IF(HOUR(C404)&lt;14,"10-14",IF(HOUR(C404)&lt;18,"14-18",IF(HOUR(C404)&lt;22,"18-22","22-24"))))))</f>
        <v/>
      </c>
      <c r="AM404" s="21">
        <f>IF(B404="","",SUMIFS($X$7:X404,$AJ$7:AJ404,"&lt;&gt;No",$B$7:B404,"&lt;&gt;"))</f>
        <v/>
      </c>
      <c r="AN404" s="22">
        <f>IF(B404="","",SUMIFS($Y$7:Y404,$AJ$7:AJ404,"&lt;&gt;No",$B$7:B404,"&lt;&gt;"))</f>
        <v/>
      </c>
    </row>
    <row r="405">
      <c r="A405" s="16" t="n"/>
      <c r="B405" s="17" t="n"/>
      <c r="C405" s="18" t="n"/>
      <c r="D405" s="18" t="n"/>
      <c r="E405" s="16" t="n"/>
      <c r="F405" s="16" t="n"/>
      <c r="G405" s="16" t="n"/>
      <c r="H405" s="16" t="n"/>
      <c r="I405" s="16" t="n"/>
      <c r="J405" s="16" t="n"/>
      <c r="K405" s="16" t="n"/>
      <c r="L405" s="16" t="n"/>
      <c r="M405" s="19" t="n"/>
      <c r="N405" s="19" t="n"/>
      <c r="O405" s="19" t="n"/>
      <c r="P405" s="19" t="n"/>
      <c r="Q405" s="19" t="n"/>
      <c r="R405" s="20" t="n"/>
      <c r="S405" s="19" t="n"/>
      <c r="T405" s="20" t="n"/>
      <c r="U405" s="20" t="n"/>
      <c r="V405" s="20" t="n"/>
      <c r="W405" s="20" t="n"/>
      <c r="X405" s="21">
        <f>IF(T405="","",T405-IF(U405="",0,U405)-IF(V405="",0,V405)-IF(W405="",0,W405))</f>
        <v/>
      </c>
      <c r="Y405" s="22">
        <f>IF(OR(R405="",R405=0,X405=""),"",X405/R405)</f>
        <v/>
      </c>
      <c r="Z405" s="16" t="n"/>
      <c r="AA405" s="16" t="n"/>
      <c r="AB405" s="16" t="n"/>
      <c r="AC405" s="16" t="n"/>
      <c r="AD405" s="16" t="n"/>
      <c r="AE405" s="16" t="n"/>
      <c r="AF405" s="16" t="n"/>
      <c r="AG405" s="16" t="n"/>
      <c r="AH405" s="23" t="n"/>
      <c r="AI405" s="21">
        <f>IF(X405="","",IF(G405="MXN",X405,IF(AH405="","",X405*AH405)))</f>
        <v/>
      </c>
      <c r="AJ405" s="16" t="n"/>
      <c r="AK405" s="24">
        <f>IF(B405="","",CHOOSE(WEEKDAY(B405,2),"Lunes","Martes","Miércoles","Jueves","Viernes","Sábado","Domingo"))</f>
        <v/>
      </c>
      <c r="AL405" s="24">
        <f>IF(C405="","",IF(HOUR(C405)&lt;6,"00-06",IF(HOUR(C405)&lt;10,"06-10",IF(HOUR(C405)&lt;14,"10-14",IF(HOUR(C405)&lt;18,"14-18",IF(HOUR(C405)&lt;22,"18-22","22-24"))))))</f>
        <v/>
      </c>
      <c r="AM405" s="21">
        <f>IF(B405="","",SUMIFS($X$7:X405,$AJ$7:AJ405,"&lt;&gt;No",$B$7:B405,"&lt;&gt;"))</f>
        <v/>
      </c>
      <c r="AN405" s="22">
        <f>IF(B405="","",SUMIFS($Y$7:Y405,$AJ$7:AJ405,"&lt;&gt;No",$B$7:B405,"&lt;&gt;"))</f>
        <v/>
      </c>
    </row>
    <row r="406">
      <c r="A406" s="16" t="n"/>
      <c r="B406" s="17" t="n"/>
      <c r="C406" s="18" t="n"/>
      <c r="D406" s="18" t="n"/>
      <c r="E406" s="16" t="n"/>
      <c r="F406" s="16" t="n"/>
      <c r="G406" s="16" t="n"/>
      <c r="H406" s="16" t="n"/>
      <c r="I406" s="16" t="n"/>
      <c r="J406" s="16" t="n"/>
      <c r="K406" s="16" t="n"/>
      <c r="L406" s="16" t="n"/>
      <c r="M406" s="19" t="n"/>
      <c r="N406" s="19" t="n"/>
      <c r="O406" s="19" t="n"/>
      <c r="P406" s="19" t="n"/>
      <c r="Q406" s="19" t="n"/>
      <c r="R406" s="20" t="n"/>
      <c r="S406" s="19" t="n"/>
      <c r="T406" s="20" t="n"/>
      <c r="U406" s="20" t="n"/>
      <c r="V406" s="20" t="n"/>
      <c r="W406" s="20" t="n"/>
      <c r="X406" s="21">
        <f>IF(T406="","",T406-IF(U406="",0,U406)-IF(V406="",0,V406)-IF(W406="",0,W406))</f>
        <v/>
      </c>
      <c r="Y406" s="22">
        <f>IF(OR(R406="",R406=0,X406=""),"",X406/R406)</f>
        <v/>
      </c>
      <c r="Z406" s="16" t="n"/>
      <c r="AA406" s="16" t="n"/>
      <c r="AB406" s="16" t="n"/>
      <c r="AC406" s="16" t="n"/>
      <c r="AD406" s="16" t="n"/>
      <c r="AE406" s="16" t="n"/>
      <c r="AF406" s="16" t="n"/>
      <c r="AG406" s="16" t="n"/>
      <c r="AH406" s="23" t="n"/>
      <c r="AI406" s="21">
        <f>IF(X406="","",IF(G406="MXN",X406,IF(AH406="","",X406*AH406)))</f>
        <v/>
      </c>
      <c r="AJ406" s="16" t="n"/>
      <c r="AK406" s="24">
        <f>IF(B406="","",CHOOSE(WEEKDAY(B406,2),"Lunes","Martes","Miércoles","Jueves","Viernes","Sábado","Domingo"))</f>
        <v/>
      </c>
      <c r="AL406" s="24">
        <f>IF(C406="","",IF(HOUR(C406)&lt;6,"00-06",IF(HOUR(C406)&lt;10,"06-10",IF(HOUR(C406)&lt;14,"10-14",IF(HOUR(C406)&lt;18,"14-18",IF(HOUR(C406)&lt;22,"18-22","22-24"))))))</f>
        <v/>
      </c>
      <c r="AM406" s="21">
        <f>IF(B406="","",SUMIFS($X$7:X406,$AJ$7:AJ406,"&lt;&gt;No",$B$7:B406,"&lt;&gt;"))</f>
        <v/>
      </c>
      <c r="AN406" s="22">
        <f>IF(B406="","",SUMIFS($Y$7:Y406,$AJ$7:AJ406,"&lt;&gt;No",$B$7:B406,"&lt;&gt;"))</f>
        <v/>
      </c>
    </row>
    <row r="407">
      <c r="A407" s="16" t="n"/>
      <c r="B407" s="17" t="n"/>
      <c r="C407" s="18" t="n"/>
      <c r="D407" s="18" t="n"/>
      <c r="E407" s="16" t="n"/>
      <c r="F407" s="16" t="n"/>
      <c r="G407" s="16" t="n"/>
      <c r="H407" s="16" t="n"/>
      <c r="I407" s="16" t="n"/>
      <c r="J407" s="16" t="n"/>
      <c r="K407" s="16" t="n"/>
      <c r="L407" s="16" t="n"/>
      <c r="M407" s="19" t="n"/>
      <c r="N407" s="19" t="n"/>
      <c r="O407" s="19" t="n"/>
      <c r="P407" s="19" t="n"/>
      <c r="Q407" s="19" t="n"/>
      <c r="R407" s="20" t="n"/>
      <c r="S407" s="19" t="n"/>
      <c r="T407" s="20" t="n"/>
      <c r="U407" s="20" t="n"/>
      <c r="V407" s="20" t="n"/>
      <c r="W407" s="20" t="n"/>
      <c r="X407" s="21">
        <f>IF(T407="","",T407-IF(U407="",0,U407)-IF(V407="",0,V407)-IF(W407="",0,W407))</f>
        <v/>
      </c>
      <c r="Y407" s="22">
        <f>IF(OR(R407="",R407=0,X407=""),"",X407/R407)</f>
        <v/>
      </c>
      <c r="Z407" s="16" t="n"/>
      <c r="AA407" s="16" t="n"/>
      <c r="AB407" s="16" t="n"/>
      <c r="AC407" s="16" t="n"/>
      <c r="AD407" s="16" t="n"/>
      <c r="AE407" s="16" t="n"/>
      <c r="AF407" s="16" t="n"/>
      <c r="AG407" s="16" t="n"/>
      <c r="AH407" s="23" t="n"/>
      <c r="AI407" s="21">
        <f>IF(X407="","",IF(G407="MXN",X407,IF(AH407="","",X407*AH407)))</f>
        <v/>
      </c>
      <c r="AJ407" s="16" t="n"/>
      <c r="AK407" s="24">
        <f>IF(B407="","",CHOOSE(WEEKDAY(B407,2),"Lunes","Martes","Miércoles","Jueves","Viernes","Sábado","Domingo"))</f>
        <v/>
      </c>
      <c r="AL407" s="24">
        <f>IF(C407="","",IF(HOUR(C407)&lt;6,"00-06",IF(HOUR(C407)&lt;10,"06-10",IF(HOUR(C407)&lt;14,"10-14",IF(HOUR(C407)&lt;18,"14-18",IF(HOUR(C407)&lt;22,"18-22","22-24"))))))</f>
        <v/>
      </c>
      <c r="AM407" s="21">
        <f>IF(B407="","",SUMIFS($X$7:X407,$AJ$7:AJ407,"&lt;&gt;No",$B$7:B407,"&lt;&gt;"))</f>
        <v/>
      </c>
      <c r="AN407" s="22">
        <f>IF(B407="","",SUMIFS($Y$7:Y407,$AJ$7:AJ407,"&lt;&gt;No",$B$7:B407,"&lt;&gt;"))</f>
        <v/>
      </c>
    </row>
    <row r="408">
      <c r="A408" s="16" t="n"/>
      <c r="B408" s="17" t="n"/>
      <c r="C408" s="18" t="n"/>
      <c r="D408" s="18" t="n"/>
      <c r="E408" s="16" t="n"/>
      <c r="F408" s="16" t="n"/>
      <c r="G408" s="16" t="n"/>
      <c r="H408" s="16" t="n"/>
      <c r="I408" s="16" t="n"/>
      <c r="J408" s="16" t="n"/>
      <c r="K408" s="16" t="n"/>
      <c r="L408" s="16" t="n"/>
      <c r="M408" s="19" t="n"/>
      <c r="N408" s="19" t="n"/>
      <c r="O408" s="19" t="n"/>
      <c r="P408" s="19" t="n"/>
      <c r="Q408" s="19" t="n"/>
      <c r="R408" s="20" t="n"/>
      <c r="S408" s="19" t="n"/>
      <c r="T408" s="20" t="n"/>
      <c r="U408" s="20" t="n"/>
      <c r="V408" s="20" t="n"/>
      <c r="W408" s="20" t="n"/>
      <c r="X408" s="21">
        <f>IF(T408="","",T408-IF(U408="",0,U408)-IF(V408="",0,V408)-IF(W408="",0,W408))</f>
        <v/>
      </c>
      <c r="Y408" s="22">
        <f>IF(OR(R408="",R408=0,X408=""),"",X408/R408)</f>
        <v/>
      </c>
      <c r="Z408" s="16" t="n"/>
      <c r="AA408" s="16" t="n"/>
      <c r="AB408" s="16" t="n"/>
      <c r="AC408" s="16" t="n"/>
      <c r="AD408" s="16" t="n"/>
      <c r="AE408" s="16" t="n"/>
      <c r="AF408" s="16" t="n"/>
      <c r="AG408" s="16" t="n"/>
      <c r="AH408" s="23" t="n"/>
      <c r="AI408" s="21">
        <f>IF(X408="","",IF(G408="MXN",X408,IF(AH408="","",X408*AH408)))</f>
        <v/>
      </c>
      <c r="AJ408" s="16" t="n"/>
      <c r="AK408" s="24">
        <f>IF(B408="","",CHOOSE(WEEKDAY(B408,2),"Lunes","Martes","Miércoles","Jueves","Viernes","Sábado","Domingo"))</f>
        <v/>
      </c>
      <c r="AL408" s="24">
        <f>IF(C408="","",IF(HOUR(C408)&lt;6,"00-06",IF(HOUR(C408)&lt;10,"06-10",IF(HOUR(C408)&lt;14,"10-14",IF(HOUR(C408)&lt;18,"14-18",IF(HOUR(C408)&lt;22,"18-22","22-24"))))))</f>
        <v/>
      </c>
      <c r="AM408" s="21">
        <f>IF(B408="","",SUMIFS($X$7:X408,$AJ$7:AJ408,"&lt;&gt;No",$B$7:B408,"&lt;&gt;"))</f>
        <v/>
      </c>
      <c r="AN408" s="22">
        <f>IF(B408="","",SUMIFS($Y$7:Y408,$AJ$7:AJ408,"&lt;&gt;No",$B$7:B408,"&lt;&gt;"))</f>
        <v/>
      </c>
    </row>
    <row r="409">
      <c r="A409" s="16" t="n"/>
      <c r="B409" s="17" t="n"/>
      <c r="C409" s="18" t="n"/>
      <c r="D409" s="18" t="n"/>
      <c r="E409" s="16" t="n"/>
      <c r="F409" s="16" t="n"/>
      <c r="G409" s="16" t="n"/>
      <c r="H409" s="16" t="n"/>
      <c r="I409" s="16" t="n"/>
      <c r="J409" s="16" t="n"/>
      <c r="K409" s="16" t="n"/>
      <c r="L409" s="16" t="n"/>
      <c r="M409" s="19" t="n"/>
      <c r="N409" s="19" t="n"/>
      <c r="O409" s="19" t="n"/>
      <c r="P409" s="19" t="n"/>
      <c r="Q409" s="19" t="n"/>
      <c r="R409" s="20" t="n"/>
      <c r="S409" s="19" t="n"/>
      <c r="T409" s="20" t="n"/>
      <c r="U409" s="20" t="n"/>
      <c r="V409" s="20" t="n"/>
      <c r="W409" s="20" t="n"/>
      <c r="X409" s="21">
        <f>IF(T409="","",T409-IF(U409="",0,U409)-IF(V409="",0,V409)-IF(W409="",0,W409))</f>
        <v/>
      </c>
      <c r="Y409" s="22">
        <f>IF(OR(R409="",R409=0,X409=""),"",X409/R409)</f>
        <v/>
      </c>
      <c r="Z409" s="16" t="n"/>
      <c r="AA409" s="16" t="n"/>
      <c r="AB409" s="16" t="n"/>
      <c r="AC409" s="16" t="n"/>
      <c r="AD409" s="16" t="n"/>
      <c r="AE409" s="16" t="n"/>
      <c r="AF409" s="16" t="n"/>
      <c r="AG409" s="16" t="n"/>
      <c r="AH409" s="23" t="n"/>
      <c r="AI409" s="21">
        <f>IF(X409="","",IF(G409="MXN",X409,IF(AH409="","",X409*AH409)))</f>
        <v/>
      </c>
      <c r="AJ409" s="16" t="n"/>
      <c r="AK409" s="24">
        <f>IF(B409="","",CHOOSE(WEEKDAY(B409,2),"Lunes","Martes","Miércoles","Jueves","Viernes","Sábado","Domingo"))</f>
        <v/>
      </c>
      <c r="AL409" s="24">
        <f>IF(C409="","",IF(HOUR(C409)&lt;6,"00-06",IF(HOUR(C409)&lt;10,"06-10",IF(HOUR(C409)&lt;14,"10-14",IF(HOUR(C409)&lt;18,"14-18",IF(HOUR(C409)&lt;22,"18-22","22-24"))))))</f>
        <v/>
      </c>
      <c r="AM409" s="21">
        <f>IF(B409="","",SUMIFS($X$7:X409,$AJ$7:AJ409,"&lt;&gt;No",$B$7:B409,"&lt;&gt;"))</f>
        <v/>
      </c>
      <c r="AN409" s="22">
        <f>IF(B409="","",SUMIFS($Y$7:Y409,$AJ$7:AJ409,"&lt;&gt;No",$B$7:B409,"&lt;&gt;"))</f>
        <v/>
      </c>
    </row>
    <row r="410">
      <c r="A410" s="16" t="n"/>
      <c r="B410" s="17" t="n"/>
      <c r="C410" s="18" t="n"/>
      <c r="D410" s="18" t="n"/>
      <c r="E410" s="16" t="n"/>
      <c r="F410" s="16" t="n"/>
      <c r="G410" s="16" t="n"/>
      <c r="H410" s="16" t="n"/>
      <c r="I410" s="16" t="n"/>
      <c r="J410" s="16" t="n"/>
      <c r="K410" s="16" t="n"/>
      <c r="L410" s="16" t="n"/>
      <c r="M410" s="19" t="n"/>
      <c r="N410" s="19" t="n"/>
      <c r="O410" s="19" t="n"/>
      <c r="P410" s="19" t="n"/>
      <c r="Q410" s="19" t="n"/>
      <c r="R410" s="20" t="n"/>
      <c r="S410" s="19" t="n"/>
      <c r="T410" s="20" t="n"/>
      <c r="U410" s="20" t="n"/>
      <c r="V410" s="20" t="n"/>
      <c r="W410" s="20" t="n"/>
      <c r="X410" s="21">
        <f>IF(T410="","",T410-IF(U410="",0,U410)-IF(V410="",0,V410)-IF(W410="",0,W410))</f>
        <v/>
      </c>
      <c r="Y410" s="22">
        <f>IF(OR(R410="",R410=0,X410=""),"",X410/R410)</f>
        <v/>
      </c>
      <c r="Z410" s="16" t="n"/>
      <c r="AA410" s="16" t="n"/>
      <c r="AB410" s="16" t="n"/>
      <c r="AC410" s="16" t="n"/>
      <c r="AD410" s="16" t="n"/>
      <c r="AE410" s="16" t="n"/>
      <c r="AF410" s="16" t="n"/>
      <c r="AG410" s="16" t="n"/>
      <c r="AH410" s="23" t="n"/>
      <c r="AI410" s="21">
        <f>IF(X410="","",IF(G410="MXN",X410,IF(AH410="","",X410*AH410)))</f>
        <v/>
      </c>
      <c r="AJ410" s="16" t="n"/>
      <c r="AK410" s="24">
        <f>IF(B410="","",CHOOSE(WEEKDAY(B410,2),"Lunes","Martes","Miércoles","Jueves","Viernes","Sábado","Domingo"))</f>
        <v/>
      </c>
      <c r="AL410" s="24">
        <f>IF(C410="","",IF(HOUR(C410)&lt;6,"00-06",IF(HOUR(C410)&lt;10,"06-10",IF(HOUR(C410)&lt;14,"10-14",IF(HOUR(C410)&lt;18,"14-18",IF(HOUR(C410)&lt;22,"18-22","22-24"))))))</f>
        <v/>
      </c>
      <c r="AM410" s="21">
        <f>IF(B410="","",SUMIFS($X$7:X410,$AJ$7:AJ410,"&lt;&gt;No",$B$7:B410,"&lt;&gt;"))</f>
        <v/>
      </c>
      <c r="AN410" s="22">
        <f>IF(B410="","",SUMIFS($Y$7:Y410,$AJ$7:AJ410,"&lt;&gt;No",$B$7:B410,"&lt;&gt;"))</f>
        <v/>
      </c>
    </row>
    <row r="411">
      <c r="A411" s="16" t="n"/>
      <c r="B411" s="17" t="n"/>
      <c r="C411" s="18" t="n"/>
      <c r="D411" s="18" t="n"/>
      <c r="E411" s="16" t="n"/>
      <c r="F411" s="16" t="n"/>
      <c r="G411" s="16" t="n"/>
      <c r="H411" s="16" t="n"/>
      <c r="I411" s="16" t="n"/>
      <c r="J411" s="16" t="n"/>
      <c r="K411" s="16" t="n"/>
      <c r="L411" s="16" t="n"/>
      <c r="M411" s="19" t="n"/>
      <c r="N411" s="19" t="n"/>
      <c r="O411" s="19" t="n"/>
      <c r="P411" s="19" t="n"/>
      <c r="Q411" s="19" t="n"/>
      <c r="R411" s="20" t="n"/>
      <c r="S411" s="19" t="n"/>
      <c r="T411" s="20" t="n"/>
      <c r="U411" s="20" t="n"/>
      <c r="V411" s="20" t="n"/>
      <c r="W411" s="20" t="n"/>
      <c r="X411" s="21">
        <f>IF(T411="","",T411-IF(U411="",0,U411)-IF(V411="",0,V411)-IF(W411="",0,W411))</f>
        <v/>
      </c>
      <c r="Y411" s="22">
        <f>IF(OR(R411="",R411=0,X411=""),"",X411/R411)</f>
        <v/>
      </c>
      <c r="Z411" s="16" t="n"/>
      <c r="AA411" s="16" t="n"/>
      <c r="AB411" s="16" t="n"/>
      <c r="AC411" s="16" t="n"/>
      <c r="AD411" s="16" t="n"/>
      <c r="AE411" s="16" t="n"/>
      <c r="AF411" s="16" t="n"/>
      <c r="AG411" s="16" t="n"/>
      <c r="AH411" s="23" t="n"/>
      <c r="AI411" s="21">
        <f>IF(X411="","",IF(G411="MXN",X411,IF(AH411="","",X411*AH411)))</f>
        <v/>
      </c>
      <c r="AJ411" s="16" t="n"/>
      <c r="AK411" s="24">
        <f>IF(B411="","",CHOOSE(WEEKDAY(B411,2),"Lunes","Martes","Miércoles","Jueves","Viernes","Sábado","Domingo"))</f>
        <v/>
      </c>
      <c r="AL411" s="24">
        <f>IF(C411="","",IF(HOUR(C411)&lt;6,"00-06",IF(HOUR(C411)&lt;10,"06-10",IF(HOUR(C411)&lt;14,"10-14",IF(HOUR(C411)&lt;18,"14-18",IF(HOUR(C411)&lt;22,"18-22","22-24"))))))</f>
        <v/>
      </c>
      <c r="AM411" s="21">
        <f>IF(B411="","",SUMIFS($X$7:X411,$AJ$7:AJ411,"&lt;&gt;No",$B$7:B411,"&lt;&gt;"))</f>
        <v/>
      </c>
      <c r="AN411" s="22">
        <f>IF(B411="","",SUMIFS($Y$7:Y411,$AJ$7:AJ411,"&lt;&gt;No",$B$7:B411,"&lt;&gt;"))</f>
        <v/>
      </c>
    </row>
    <row r="412">
      <c r="A412" s="16" t="n"/>
      <c r="B412" s="17" t="n"/>
      <c r="C412" s="18" t="n"/>
      <c r="D412" s="18" t="n"/>
      <c r="E412" s="16" t="n"/>
      <c r="F412" s="16" t="n"/>
      <c r="G412" s="16" t="n"/>
      <c r="H412" s="16" t="n"/>
      <c r="I412" s="16" t="n"/>
      <c r="J412" s="16" t="n"/>
      <c r="K412" s="16" t="n"/>
      <c r="L412" s="16" t="n"/>
      <c r="M412" s="19" t="n"/>
      <c r="N412" s="19" t="n"/>
      <c r="O412" s="19" t="n"/>
      <c r="P412" s="19" t="n"/>
      <c r="Q412" s="19" t="n"/>
      <c r="R412" s="20" t="n"/>
      <c r="S412" s="19" t="n"/>
      <c r="T412" s="20" t="n"/>
      <c r="U412" s="20" t="n"/>
      <c r="V412" s="20" t="n"/>
      <c r="W412" s="20" t="n"/>
      <c r="X412" s="21">
        <f>IF(T412="","",T412-IF(U412="",0,U412)-IF(V412="",0,V412)-IF(W412="",0,W412))</f>
        <v/>
      </c>
      <c r="Y412" s="22">
        <f>IF(OR(R412="",R412=0,X412=""),"",X412/R412)</f>
        <v/>
      </c>
      <c r="Z412" s="16" t="n"/>
      <c r="AA412" s="16" t="n"/>
      <c r="AB412" s="16" t="n"/>
      <c r="AC412" s="16" t="n"/>
      <c r="AD412" s="16" t="n"/>
      <c r="AE412" s="16" t="n"/>
      <c r="AF412" s="16" t="n"/>
      <c r="AG412" s="16" t="n"/>
      <c r="AH412" s="23" t="n"/>
      <c r="AI412" s="21">
        <f>IF(X412="","",IF(G412="MXN",X412,IF(AH412="","",X412*AH412)))</f>
        <v/>
      </c>
      <c r="AJ412" s="16" t="n"/>
      <c r="AK412" s="24">
        <f>IF(B412="","",CHOOSE(WEEKDAY(B412,2),"Lunes","Martes","Miércoles","Jueves","Viernes","Sábado","Domingo"))</f>
        <v/>
      </c>
      <c r="AL412" s="24">
        <f>IF(C412="","",IF(HOUR(C412)&lt;6,"00-06",IF(HOUR(C412)&lt;10,"06-10",IF(HOUR(C412)&lt;14,"10-14",IF(HOUR(C412)&lt;18,"14-18",IF(HOUR(C412)&lt;22,"18-22","22-24"))))))</f>
        <v/>
      </c>
      <c r="AM412" s="21">
        <f>IF(B412="","",SUMIFS($X$7:X412,$AJ$7:AJ412,"&lt;&gt;No",$B$7:B412,"&lt;&gt;"))</f>
        <v/>
      </c>
      <c r="AN412" s="22">
        <f>IF(B412="","",SUMIFS($Y$7:Y412,$AJ$7:AJ412,"&lt;&gt;No",$B$7:B412,"&lt;&gt;"))</f>
        <v/>
      </c>
    </row>
    <row r="413">
      <c r="A413" s="16" t="n"/>
      <c r="B413" s="17" t="n"/>
      <c r="C413" s="18" t="n"/>
      <c r="D413" s="18" t="n"/>
      <c r="E413" s="16" t="n"/>
      <c r="F413" s="16" t="n"/>
      <c r="G413" s="16" t="n"/>
      <c r="H413" s="16" t="n"/>
      <c r="I413" s="16" t="n"/>
      <c r="J413" s="16" t="n"/>
      <c r="K413" s="16" t="n"/>
      <c r="L413" s="16" t="n"/>
      <c r="M413" s="19" t="n"/>
      <c r="N413" s="19" t="n"/>
      <c r="O413" s="19" t="n"/>
      <c r="P413" s="19" t="n"/>
      <c r="Q413" s="19" t="n"/>
      <c r="R413" s="20" t="n"/>
      <c r="S413" s="19" t="n"/>
      <c r="T413" s="20" t="n"/>
      <c r="U413" s="20" t="n"/>
      <c r="V413" s="20" t="n"/>
      <c r="W413" s="20" t="n"/>
      <c r="X413" s="21">
        <f>IF(T413="","",T413-IF(U413="",0,U413)-IF(V413="",0,V413)-IF(W413="",0,W413))</f>
        <v/>
      </c>
      <c r="Y413" s="22">
        <f>IF(OR(R413="",R413=0,X413=""),"",X413/R413)</f>
        <v/>
      </c>
      <c r="Z413" s="16" t="n"/>
      <c r="AA413" s="16" t="n"/>
      <c r="AB413" s="16" t="n"/>
      <c r="AC413" s="16" t="n"/>
      <c r="AD413" s="16" t="n"/>
      <c r="AE413" s="16" t="n"/>
      <c r="AF413" s="16" t="n"/>
      <c r="AG413" s="16" t="n"/>
      <c r="AH413" s="23" t="n"/>
      <c r="AI413" s="21">
        <f>IF(X413="","",IF(G413="MXN",X413,IF(AH413="","",X413*AH413)))</f>
        <v/>
      </c>
      <c r="AJ413" s="16" t="n"/>
      <c r="AK413" s="24">
        <f>IF(B413="","",CHOOSE(WEEKDAY(B413,2),"Lunes","Martes","Miércoles","Jueves","Viernes","Sábado","Domingo"))</f>
        <v/>
      </c>
      <c r="AL413" s="24">
        <f>IF(C413="","",IF(HOUR(C413)&lt;6,"00-06",IF(HOUR(C413)&lt;10,"06-10",IF(HOUR(C413)&lt;14,"10-14",IF(HOUR(C413)&lt;18,"14-18",IF(HOUR(C413)&lt;22,"18-22","22-24"))))))</f>
        <v/>
      </c>
      <c r="AM413" s="21">
        <f>IF(B413="","",SUMIFS($X$7:X413,$AJ$7:AJ413,"&lt;&gt;No",$B$7:B413,"&lt;&gt;"))</f>
        <v/>
      </c>
      <c r="AN413" s="22">
        <f>IF(B413="","",SUMIFS($Y$7:Y413,$AJ$7:AJ413,"&lt;&gt;No",$B$7:B413,"&lt;&gt;"))</f>
        <v/>
      </c>
    </row>
    <row r="414">
      <c r="A414" s="16" t="n"/>
      <c r="B414" s="17" t="n"/>
      <c r="C414" s="18" t="n"/>
      <c r="D414" s="18" t="n"/>
      <c r="E414" s="16" t="n"/>
      <c r="F414" s="16" t="n"/>
      <c r="G414" s="16" t="n"/>
      <c r="H414" s="16" t="n"/>
      <c r="I414" s="16" t="n"/>
      <c r="J414" s="16" t="n"/>
      <c r="K414" s="16" t="n"/>
      <c r="L414" s="16" t="n"/>
      <c r="M414" s="19" t="n"/>
      <c r="N414" s="19" t="n"/>
      <c r="O414" s="19" t="n"/>
      <c r="P414" s="19" t="n"/>
      <c r="Q414" s="19" t="n"/>
      <c r="R414" s="20" t="n"/>
      <c r="S414" s="19" t="n"/>
      <c r="T414" s="20" t="n"/>
      <c r="U414" s="20" t="n"/>
      <c r="V414" s="20" t="n"/>
      <c r="W414" s="20" t="n"/>
      <c r="X414" s="21">
        <f>IF(T414="","",T414-IF(U414="",0,U414)-IF(V414="",0,V414)-IF(W414="",0,W414))</f>
        <v/>
      </c>
      <c r="Y414" s="22">
        <f>IF(OR(R414="",R414=0,X414=""),"",X414/R414)</f>
        <v/>
      </c>
      <c r="Z414" s="16" t="n"/>
      <c r="AA414" s="16" t="n"/>
      <c r="AB414" s="16" t="n"/>
      <c r="AC414" s="16" t="n"/>
      <c r="AD414" s="16" t="n"/>
      <c r="AE414" s="16" t="n"/>
      <c r="AF414" s="16" t="n"/>
      <c r="AG414" s="16" t="n"/>
      <c r="AH414" s="23" t="n"/>
      <c r="AI414" s="21">
        <f>IF(X414="","",IF(G414="MXN",X414,IF(AH414="","",X414*AH414)))</f>
        <v/>
      </c>
      <c r="AJ414" s="16" t="n"/>
      <c r="AK414" s="24">
        <f>IF(B414="","",CHOOSE(WEEKDAY(B414,2),"Lunes","Martes","Miércoles","Jueves","Viernes","Sábado","Domingo"))</f>
        <v/>
      </c>
      <c r="AL414" s="24">
        <f>IF(C414="","",IF(HOUR(C414)&lt;6,"00-06",IF(HOUR(C414)&lt;10,"06-10",IF(HOUR(C414)&lt;14,"10-14",IF(HOUR(C414)&lt;18,"14-18",IF(HOUR(C414)&lt;22,"18-22","22-24"))))))</f>
        <v/>
      </c>
      <c r="AM414" s="21">
        <f>IF(B414="","",SUMIFS($X$7:X414,$AJ$7:AJ414,"&lt;&gt;No",$B$7:B414,"&lt;&gt;"))</f>
        <v/>
      </c>
      <c r="AN414" s="22">
        <f>IF(B414="","",SUMIFS($Y$7:Y414,$AJ$7:AJ414,"&lt;&gt;No",$B$7:B414,"&lt;&gt;"))</f>
        <v/>
      </c>
    </row>
    <row r="415">
      <c r="A415" s="16" t="n"/>
      <c r="B415" s="17" t="n"/>
      <c r="C415" s="18" t="n"/>
      <c r="D415" s="18" t="n"/>
      <c r="E415" s="16" t="n"/>
      <c r="F415" s="16" t="n"/>
      <c r="G415" s="16" t="n"/>
      <c r="H415" s="16" t="n"/>
      <c r="I415" s="16" t="n"/>
      <c r="J415" s="16" t="n"/>
      <c r="K415" s="16" t="n"/>
      <c r="L415" s="16" t="n"/>
      <c r="M415" s="19" t="n"/>
      <c r="N415" s="19" t="n"/>
      <c r="O415" s="19" t="n"/>
      <c r="P415" s="19" t="n"/>
      <c r="Q415" s="19" t="n"/>
      <c r="R415" s="20" t="n"/>
      <c r="S415" s="19" t="n"/>
      <c r="T415" s="20" t="n"/>
      <c r="U415" s="20" t="n"/>
      <c r="V415" s="20" t="n"/>
      <c r="W415" s="20" t="n"/>
      <c r="X415" s="21">
        <f>IF(T415="","",T415-IF(U415="",0,U415)-IF(V415="",0,V415)-IF(W415="",0,W415))</f>
        <v/>
      </c>
      <c r="Y415" s="22">
        <f>IF(OR(R415="",R415=0,X415=""),"",X415/R415)</f>
        <v/>
      </c>
      <c r="Z415" s="16" t="n"/>
      <c r="AA415" s="16" t="n"/>
      <c r="AB415" s="16" t="n"/>
      <c r="AC415" s="16" t="n"/>
      <c r="AD415" s="16" t="n"/>
      <c r="AE415" s="16" t="n"/>
      <c r="AF415" s="16" t="n"/>
      <c r="AG415" s="16" t="n"/>
      <c r="AH415" s="23" t="n"/>
      <c r="AI415" s="21">
        <f>IF(X415="","",IF(G415="MXN",X415,IF(AH415="","",X415*AH415)))</f>
        <v/>
      </c>
      <c r="AJ415" s="16" t="n"/>
      <c r="AK415" s="24">
        <f>IF(B415="","",CHOOSE(WEEKDAY(B415,2),"Lunes","Martes","Miércoles","Jueves","Viernes","Sábado","Domingo"))</f>
        <v/>
      </c>
      <c r="AL415" s="24">
        <f>IF(C415="","",IF(HOUR(C415)&lt;6,"00-06",IF(HOUR(C415)&lt;10,"06-10",IF(HOUR(C415)&lt;14,"10-14",IF(HOUR(C415)&lt;18,"14-18",IF(HOUR(C415)&lt;22,"18-22","22-24"))))))</f>
        <v/>
      </c>
      <c r="AM415" s="21">
        <f>IF(B415="","",SUMIFS($X$7:X415,$AJ$7:AJ415,"&lt;&gt;No",$B$7:B415,"&lt;&gt;"))</f>
        <v/>
      </c>
      <c r="AN415" s="22">
        <f>IF(B415="","",SUMIFS($Y$7:Y415,$AJ$7:AJ415,"&lt;&gt;No",$B$7:B415,"&lt;&gt;"))</f>
        <v/>
      </c>
    </row>
    <row r="416">
      <c r="A416" s="16" t="n"/>
      <c r="B416" s="17" t="n"/>
      <c r="C416" s="18" t="n"/>
      <c r="D416" s="18" t="n"/>
      <c r="E416" s="16" t="n"/>
      <c r="F416" s="16" t="n"/>
      <c r="G416" s="16" t="n"/>
      <c r="H416" s="16" t="n"/>
      <c r="I416" s="16" t="n"/>
      <c r="J416" s="16" t="n"/>
      <c r="K416" s="16" t="n"/>
      <c r="L416" s="16" t="n"/>
      <c r="M416" s="19" t="n"/>
      <c r="N416" s="19" t="n"/>
      <c r="O416" s="19" t="n"/>
      <c r="P416" s="19" t="n"/>
      <c r="Q416" s="19" t="n"/>
      <c r="R416" s="20" t="n"/>
      <c r="S416" s="19" t="n"/>
      <c r="T416" s="20" t="n"/>
      <c r="U416" s="20" t="n"/>
      <c r="V416" s="20" t="n"/>
      <c r="W416" s="20" t="n"/>
      <c r="X416" s="21">
        <f>IF(T416="","",T416-IF(U416="",0,U416)-IF(V416="",0,V416)-IF(W416="",0,W416))</f>
        <v/>
      </c>
      <c r="Y416" s="22">
        <f>IF(OR(R416="",R416=0,X416=""),"",X416/R416)</f>
        <v/>
      </c>
      <c r="Z416" s="16" t="n"/>
      <c r="AA416" s="16" t="n"/>
      <c r="AB416" s="16" t="n"/>
      <c r="AC416" s="16" t="n"/>
      <c r="AD416" s="16" t="n"/>
      <c r="AE416" s="16" t="n"/>
      <c r="AF416" s="16" t="n"/>
      <c r="AG416" s="16" t="n"/>
      <c r="AH416" s="23" t="n"/>
      <c r="AI416" s="21">
        <f>IF(X416="","",IF(G416="MXN",X416,IF(AH416="","",X416*AH416)))</f>
        <v/>
      </c>
      <c r="AJ416" s="16" t="n"/>
      <c r="AK416" s="24">
        <f>IF(B416="","",CHOOSE(WEEKDAY(B416,2),"Lunes","Martes","Miércoles","Jueves","Viernes","Sábado","Domingo"))</f>
        <v/>
      </c>
      <c r="AL416" s="24">
        <f>IF(C416="","",IF(HOUR(C416)&lt;6,"00-06",IF(HOUR(C416)&lt;10,"06-10",IF(HOUR(C416)&lt;14,"10-14",IF(HOUR(C416)&lt;18,"14-18",IF(HOUR(C416)&lt;22,"18-22","22-24"))))))</f>
        <v/>
      </c>
      <c r="AM416" s="21">
        <f>IF(B416="","",SUMIFS($X$7:X416,$AJ$7:AJ416,"&lt;&gt;No",$B$7:B416,"&lt;&gt;"))</f>
        <v/>
      </c>
      <c r="AN416" s="22">
        <f>IF(B416="","",SUMIFS($Y$7:Y416,$AJ$7:AJ416,"&lt;&gt;No",$B$7:B416,"&lt;&gt;"))</f>
        <v/>
      </c>
    </row>
    <row r="417">
      <c r="A417" s="16" t="n"/>
      <c r="B417" s="17" t="n"/>
      <c r="C417" s="18" t="n"/>
      <c r="D417" s="18" t="n"/>
      <c r="E417" s="16" t="n"/>
      <c r="F417" s="16" t="n"/>
      <c r="G417" s="16" t="n"/>
      <c r="H417" s="16" t="n"/>
      <c r="I417" s="16" t="n"/>
      <c r="J417" s="16" t="n"/>
      <c r="K417" s="16" t="n"/>
      <c r="L417" s="16" t="n"/>
      <c r="M417" s="19" t="n"/>
      <c r="N417" s="19" t="n"/>
      <c r="O417" s="19" t="n"/>
      <c r="P417" s="19" t="n"/>
      <c r="Q417" s="19" t="n"/>
      <c r="R417" s="20" t="n"/>
      <c r="S417" s="19" t="n"/>
      <c r="T417" s="20" t="n"/>
      <c r="U417" s="20" t="n"/>
      <c r="V417" s="20" t="n"/>
      <c r="W417" s="20" t="n"/>
      <c r="X417" s="21">
        <f>IF(T417="","",T417-IF(U417="",0,U417)-IF(V417="",0,V417)-IF(W417="",0,W417))</f>
        <v/>
      </c>
      <c r="Y417" s="22">
        <f>IF(OR(R417="",R417=0,X417=""),"",X417/R417)</f>
        <v/>
      </c>
      <c r="Z417" s="16" t="n"/>
      <c r="AA417" s="16" t="n"/>
      <c r="AB417" s="16" t="n"/>
      <c r="AC417" s="16" t="n"/>
      <c r="AD417" s="16" t="n"/>
      <c r="AE417" s="16" t="n"/>
      <c r="AF417" s="16" t="n"/>
      <c r="AG417" s="16" t="n"/>
      <c r="AH417" s="23" t="n"/>
      <c r="AI417" s="21">
        <f>IF(X417="","",IF(G417="MXN",X417,IF(AH417="","",X417*AH417)))</f>
        <v/>
      </c>
      <c r="AJ417" s="16" t="n"/>
      <c r="AK417" s="24">
        <f>IF(B417="","",CHOOSE(WEEKDAY(B417,2),"Lunes","Martes","Miércoles","Jueves","Viernes","Sábado","Domingo"))</f>
        <v/>
      </c>
      <c r="AL417" s="24">
        <f>IF(C417="","",IF(HOUR(C417)&lt;6,"00-06",IF(HOUR(C417)&lt;10,"06-10",IF(HOUR(C417)&lt;14,"10-14",IF(HOUR(C417)&lt;18,"14-18",IF(HOUR(C417)&lt;22,"18-22","22-24"))))))</f>
        <v/>
      </c>
      <c r="AM417" s="21">
        <f>IF(B417="","",SUMIFS($X$7:X417,$AJ$7:AJ417,"&lt;&gt;No",$B$7:B417,"&lt;&gt;"))</f>
        <v/>
      </c>
      <c r="AN417" s="22">
        <f>IF(B417="","",SUMIFS($Y$7:Y417,$AJ$7:AJ417,"&lt;&gt;No",$B$7:B417,"&lt;&gt;"))</f>
        <v/>
      </c>
    </row>
    <row r="418">
      <c r="A418" s="16" t="n"/>
      <c r="B418" s="17" t="n"/>
      <c r="C418" s="18" t="n"/>
      <c r="D418" s="18" t="n"/>
      <c r="E418" s="16" t="n"/>
      <c r="F418" s="16" t="n"/>
      <c r="G418" s="16" t="n"/>
      <c r="H418" s="16" t="n"/>
      <c r="I418" s="16" t="n"/>
      <c r="J418" s="16" t="n"/>
      <c r="K418" s="16" t="n"/>
      <c r="L418" s="16" t="n"/>
      <c r="M418" s="19" t="n"/>
      <c r="N418" s="19" t="n"/>
      <c r="O418" s="19" t="n"/>
      <c r="P418" s="19" t="n"/>
      <c r="Q418" s="19" t="n"/>
      <c r="R418" s="20" t="n"/>
      <c r="S418" s="19" t="n"/>
      <c r="T418" s="20" t="n"/>
      <c r="U418" s="20" t="n"/>
      <c r="V418" s="20" t="n"/>
      <c r="W418" s="20" t="n"/>
      <c r="X418" s="21">
        <f>IF(T418="","",T418-IF(U418="",0,U418)-IF(V418="",0,V418)-IF(W418="",0,W418))</f>
        <v/>
      </c>
      <c r="Y418" s="22">
        <f>IF(OR(R418="",R418=0,X418=""),"",X418/R418)</f>
        <v/>
      </c>
      <c r="Z418" s="16" t="n"/>
      <c r="AA418" s="16" t="n"/>
      <c r="AB418" s="16" t="n"/>
      <c r="AC418" s="16" t="n"/>
      <c r="AD418" s="16" t="n"/>
      <c r="AE418" s="16" t="n"/>
      <c r="AF418" s="16" t="n"/>
      <c r="AG418" s="16" t="n"/>
      <c r="AH418" s="23" t="n"/>
      <c r="AI418" s="21">
        <f>IF(X418="","",IF(G418="MXN",X418,IF(AH418="","",X418*AH418)))</f>
        <v/>
      </c>
      <c r="AJ418" s="16" t="n"/>
      <c r="AK418" s="24">
        <f>IF(B418="","",CHOOSE(WEEKDAY(B418,2),"Lunes","Martes","Miércoles","Jueves","Viernes","Sábado","Domingo"))</f>
        <v/>
      </c>
      <c r="AL418" s="24">
        <f>IF(C418="","",IF(HOUR(C418)&lt;6,"00-06",IF(HOUR(C418)&lt;10,"06-10",IF(HOUR(C418)&lt;14,"10-14",IF(HOUR(C418)&lt;18,"14-18",IF(HOUR(C418)&lt;22,"18-22","22-24"))))))</f>
        <v/>
      </c>
      <c r="AM418" s="21">
        <f>IF(B418="","",SUMIFS($X$7:X418,$AJ$7:AJ418,"&lt;&gt;No",$B$7:B418,"&lt;&gt;"))</f>
        <v/>
      </c>
      <c r="AN418" s="22">
        <f>IF(B418="","",SUMIFS($Y$7:Y418,$AJ$7:AJ418,"&lt;&gt;No",$B$7:B418,"&lt;&gt;"))</f>
        <v/>
      </c>
    </row>
    <row r="419">
      <c r="A419" s="16" t="n"/>
      <c r="B419" s="17" t="n"/>
      <c r="C419" s="18" t="n"/>
      <c r="D419" s="18" t="n"/>
      <c r="E419" s="16" t="n"/>
      <c r="F419" s="16" t="n"/>
      <c r="G419" s="16" t="n"/>
      <c r="H419" s="16" t="n"/>
      <c r="I419" s="16" t="n"/>
      <c r="J419" s="16" t="n"/>
      <c r="K419" s="16" t="n"/>
      <c r="L419" s="16" t="n"/>
      <c r="M419" s="19" t="n"/>
      <c r="N419" s="19" t="n"/>
      <c r="O419" s="19" t="n"/>
      <c r="P419" s="19" t="n"/>
      <c r="Q419" s="19" t="n"/>
      <c r="R419" s="20" t="n"/>
      <c r="S419" s="19" t="n"/>
      <c r="T419" s="20" t="n"/>
      <c r="U419" s="20" t="n"/>
      <c r="V419" s="20" t="n"/>
      <c r="W419" s="20" t="n"/>
      <c r="X419" s="21">
        <f>IF(T419="","",T419-IF(U419="",0,U419)-IF(V419="",0,V419)-IF(W419="",0,W419))</f>
        <v/>
      </c>
      <c r="Y419" s="22">
        <f>IF(OR(R419="",R419=0,X419=""),"",X419/R419)</f>
        <v/>
      </c>
      <c r="Z419" s="16" t="n"/>
      <c r="AA419" s="16" t="n"/>
      <c r="AB419" s="16" t="n"/>
      <c r="AC419" s="16" t="n"/>
      <c r="AD419" s="16" t="n"/>
      <c r="AE419" s="16" t="n"/>
      <c r="AF419" s="16" t="n"/>
      <c r="AG419" s="16" t="n"/>
      <c r="AH419" s="23" t="n"/>
      <c r="AI419" s="21">
        <f>IF(X419="","",IF(G419="MXN",X419,IF(AH419="","",X419*AH419)))</f>
        <v/>
      </c>
      <c r="AJ419" s="16" t="n"/>
      <c r="AK419" s="24">
        <f>IF(B419="","",CHOOSE(WEEKDAY(B419,2),"Lunes","Martes","Miércoles","Jueves","Viernes","Sábado","Domingo"))</f>
        <v/>
      </c>
      <c r="AL419" s="24">
        <f>IF(C419="","",IF(HOUR(C419)&lt;6,"00-06",IF(HOUR(C419)&lt;10,"06-10",IF(HOUR(C419)&lt;14,"10-14",IF(HOUR(C419)&lt;18,"14-18",IF(HOUR(C419)&lt;22,"18-22","22-24"))))))</f>
        <v/>
      </c>
      <c r="AM419" s="21">
        <f>IF(B419="","",SUMIFS($X$7:X419,$AJ$7:AJ419,"&lt;&gt;No",$B$7:B419,"&lt;&gt;"))</f>
        <v/>
      </c>
      <c r="AN419" s="22">
        <f>IF(B419="","",SUMIFS($Y$7:Y419,$AJ$7:AJ419,"&lt;&gt;No",$B$7:B419,"&lt;&gt;"))</f>
        <v/>
      </c>
    </row>
    <row r="420">
      <c r="A420" s="16" t="n"/>
      <c r="B420" s="17" t="n"/>
      <c r="C420" s="18" t="n"/>
      <c r="D420" s="18" t="n"/>
      <c r="E420" s="16" t="n"/>
      <c r="F420" s="16" t="n"/>
      <c r="G420" s="16" t="n"/>
      <c r="H420" s="16" t="n"/>
      <c r="I420" s="16" t="n"/>
      <c r="J420" s="16" t="n"/>
      <c r="K420" s="16" t="n"/>
      <c r="L420" s="16" t="n"/>
      <c r="M420" s="19" t="n"/>
      <c r="N420" s="19" t="n"/>
      <c r="O420" s="19" t="n"/>
      <c r="P420" s="19" t="n"/>
      <c r="Q420" s="19" t="n"/>
      <c r="R420" s="20" t="n"/>
      <c r="S420" s="19" t="n"/>
      <c r="T420" s="20" t="n"/>
      <c r="U420" s="20" t="n"/>
      <c r="V420" s="20" t="n"/>
      <c r="W420" s="20" t="n"/>
      <c r="X420" s="21">
        <f>IF(T420="","",T420-IF(U420="",0,U420)-IF(V420="",0,V420)-IF(W420="",0,W420))</f>
        <v/>
      </c>
      <c r="Y420" s="22">
        <f>IF(OR(R420="",R420=0,X420=""),"",X420/R420)</f>
        <v/>
      </c>
      <c r="Z420" s="16" t="n"/>
      <c r="AA420" s="16" t="n"/>
      <c r="AB420" s="16" t="n"/>
      <c r="AC420" s="16" t="n"/>
      <c r="AD420" s="16" t="n"/>
      <c r="AE420" s="16" t="n"/>
      <c r="AF420" s="16" t="n"/>
      <c r="AG420" s="16" t="n"/>
      <c r="AH420" s="23" t="n"/>
      <c r="AI420" s="21">
        <f>IF(X420="","",IF(G420="MXN",X420,IF(AH420="","",X420*AH420)))</f>
        <v/>
      </c>
      <c r="AJ420" s="16" t="n"/>
      <c r="AK420" s="24">
        <f>IF(B420="","",CHOOSE(WEEKDAY(B420,2),"Lunes","Martes","Miércoles","Jueves","Viernes","Sábado","Domingo"))</f>
        <v/>
      </c>
      <c r="AL420" s="24">
        <f>IF(C420="","",IF(HOUR(C420)&lt;6,"00-06",IF(HOUR(C420)&lt;10,"06-10",IF(HOUR(C420)&lt;14,"10-14",IF(HOUR(C420)&lt;18,"14-18",IF(HOUR(C420)&lt;22,"18-22","22-24"))))))</f>
        <v/>
      </c>
      <c r="AM420" s="21">
        <f>IF(B420="","",SUMIFS($X$7:X420,$AJ$7:AJ420,"&lt;&gt;No",$B$7:B420,"&lt;&gt;"))</f>
        <v/>
      </c>
      <c r="AN420" s="22">
        <f>IF(B420="","",SUMIFS($Y$7:Y420,$AJ$7:AJ420,"&lt;&gt;No",$B$7:B420,"&lt;&gt;"))</f>
        <v/>
      </c>
    </row>
    <row r="421">
      <c r="A421" s="16" t="n"/>
      <c r="B421" s="17" t="n"/>
      <c r="C421" s="18" t="n"/>
      <c r="D421" s="18" t="n"/>
      <c r="E421" s="16" t="n"/>
      <c r="F421" s="16" t="n"/>
      <c r="G421" s="16" t="n"/>
      <c r="H421" s="16" t="n"/>
      <c r="I421" s="16" t="n"/>
      <c r="J421" s="16" t="n"/>
      <c r="K421" s="16" t="n"/>
      <c r="L421" s="16" t="n"/>
      <c r="M421" s="19" t="n"/>
      <c r="N421" s="19" t="n"/>
      <c r="O421" s="19" t="n"/>
      <c r="P421" s="19" t="n"/>
      <c r="Q421" s="19" t="n"/>
      <c r="R421" s="20" t="n"/>
      <c r="S421" s="19" t="n"/>
      <c r="T421" s="20" t="n"/>
      <c r="U421" s="20" t="n"/>
      <c r="V421" s="20" t="n"/>
      <c r="W421" s="20" t="n"/>
      <c r="X421" s="21">
        <f>IF(T421="","",T421-IF(U421="",0,U421)-IF(V421="",0,V421)-IF(W421="",0,W421))</f>
        <v/>
      </c>
      <c r="Y421" s="22">
        <f>IF(OR(R421="",R421=0,X421=""),"",X421/R421)</f>
        <v/>
      </c>
      <c r="Z421" s="16" t="n"/>
      <c r="AA421" s="16" t="n"/>
      <c r="AB421" s="16" t="n"/>
      <c r="AC421" s="16" t="n"/>
      <c r="AD421" s="16" t="n"/>
      <c r="AE421" s="16" t="n"/>
      <c r="AF421" s="16" t="n"/>
      <c r="AG421" s="16" t="n"/>
      <c r="AH421" s="23" t="n"/>
      <c r="AI421" s="21">
        <f>IF(X421="","",IF(G421="MXN",X421,IF(AH421="","",X421*AH421)))</f>
        <v/>
      </c>
      <c r="AJ421" s="16" t="n"/>
      <c r="AK421" s="24">
        <f>IF(B421="","",CHOOSE(WEEKDAY(B421,2),"Lunes","Martes","Miércoles","Jueves","Viernes","Sábado","Domingo"))</f>
        <v/>
      </c>
      <c r="AL421" s="24">
        <f>IF(C421="","",IF(HOUR(C421)&lt;6,"00-06",IF(HOUR(C421)&lt;10,"06-10",IF(HOUR(C421)&lt;14,"10-14",IF(HOUR(C421)&lt;18,"14-18",IF(HOUR(C421)&lt;22,"18-22","22-24"))))))</f>
        <v/>
      </c>
      <c r="AM421" s="21">
        <f>IF(B421="","",SUMIFS($X$7:X421,$AJ$7:AJ421,"&lt;&gt;No",$B$7:B421,"&lt;&gt;"))</f>
        <v/>
      </c>
      <c r="AN421" s="22">
        <f>IF(B421="","",SUMIFS($Y$7:Y421,$AJ$7:AJ421,"&lt;&gt;No",$B$7:B421,"&lt;&gt;"))</f>
        <v/>
      </c>
    </row>
    <row r="422">
      <c r="A422" s="16" t="n"/>
      <c r="B422" s="17" t="n"/>
      <c r="C422" s="18" t="n"/>
      <c r="D422" s="18" t="n"/>
      <c r="E422" s="16" t="n"/>
      <c r="F422" s="16" t="n"/>
      <c r="G422" s="16" t="n"/>
      <c r="H422" s="16" t="n"/>
      <c r="I422" s="16" t="n"/>
      <c r="J422" s="16" t="n"/>
      <c r="K422" s="16" t="n"/>
      <c r="L422" s="16" t="n"/>
      <c r="M422" s="19" t="n"/>
      <c r="N422" s="19" t="n"/>
      <c r="O422" s="19" t="n"/>
      <c r="P422" s="19" t="n"/>
      <c r="Q422" s="19" t="n"/>
      <c r="R422" s="20" t="n"/>
      <c r="S422" s="19" t="n"/>
      <c r="T422" s="20" t="n"/>
      <c r="U422" s="20" t="n"/>
      <c r="V422" s="20" t="n"/>
      <c r="W422" s="20" t="n"/>
      <c r="X422" s="21">
        <f>IF(T422="","",T422-IF(U422="",0,U422)-IF(V422="",0,V422)-IF(W422="",0,W422))</f>
        <v/>
      </c>
      <c r="Y422" s="22">
        <f>IF(OR(R422="",R422=0,X422=""),"",X422/R422)</f>
        <v/>
      </c>
      <c r="Z422" s="16" t="n"/>
      <c r="AA422" s="16" t="n"/>
      <c r="AB422" s="16" t="n"/>
      <c r="AC422" s="16" t="n"/>
      <c r="AD422" s="16" t="n"/>
      <c r="AE422" s="16" t="n"/>
      <c r="AF422" s="16" t="n"/>
      <c r="AG422" s="16" t="n"/>
      <c r="AH422" s="23" t="n"/>
      <c r="AI422" s="21">
        <f>IF(X422="","",IF(G422="MXN",X422,IF(AH422="","",X422*AH422)))</f>
        <v/>
      </c>
      <c r="AJ422" s="16" t="n"/>
      <c r="AK422" s="24">
        <f>IF(B422="","",CHOOSE(WEEKDAY(B422,2),"Lunes","Martes","Miércoles","Jueves","Viernes","Sábado","Domingo"))</f>
        <v/>
      </c>
      <c r="AL422" s="24">
        <f>IF(C422="","",IF(HOUR(C422)&lt;6,"00-06",IF(HOUR(C422)&lt;10,"06-10",IF(HOUR(C422)&lt;14,"10-14",IF(HOUR(C422)&lt;18,"14-18",IF(HOUR(C422)&lt;22,"18-22","22-24"))))))</f>
        <v/>
      </c>
      <c r="AM422" s="21">
        <f>IF(B422="","",SUMIFS($X$7:X422,$AJ$7:AJ422,"&lt;&gt;No",$B$7:B422,"&lt;&gt;"))</f>
        <v/>
      </c>
      <c r="AN422" s="22">
        <f>IF(B422="","",SUMIFS($Y$7:Y422,$AJ$7:AJ422,"&lt;&gt;No",$B$7:B422,"&lt;&gt;"))</f>
        <v/>
      </c>
    </row>
    <row r="423">
      <c r="A423" s="16" t="n"/>
      <c r="B423" s="17" t="n"/>
      <c r="C423" s="18" t="n"/>
      <c r="D423" s="18" t="n"/>
      <c r="E423" s="16" t="n"/>
      <c r="F423" s="16" t="n"/>
      <c r="G423" s="16" t="n"/>
      <c r="H423" s="16" t="n"/>
      <c r="I423" s="16" t="n"/>
      <c r="J423" s="16" t="n"/>
      <c r="K423" s="16" t="n"/>
      <c r="L423" s="16" t="n"/>
      <c r="M423" s="19" t="n"/>
      <c r="N423" s="19" t="n"/>
      <c r="O423" s="19" t="n"/>
      <c r="P423" s="19" t="n"/>
      <c r="Q423" s="19" t="n"/>
      <c r="R423" s="20" t="n"/>
      <c r="S423" s="19" t="n"/>
      <c r="T423" s="20" t="n"/>
      <c r="U423" s="20" t="n"/>
      <c r="V423" s="20" t="n"/>
      <c r="W423" s="20" t="n"/>
      <c r="X423" s="21">
        <f>IF(T423="","",T423-IF(U423="",0,U423)-IF(V423="",0,V423)-IF(W423="",0,W423))</f>
        <v/>
      </c>
      <c r="Y423" s="22">
        <f>IF(OR(R423="",R423=0,X423=""),"",X423/R423)</f>
        <v/>
      </c>
      <c r="Z423" s="16" t="n"/>
      <c r="AA423" s="16" t="n"/>
      <c r="AB423" s="16" t="n"/>
      <c r="AC423" s="16" t="n"/>
      <c r="AD423" s="16" t="n"/>
      <c r="AE423" s="16" t="n"/>
      <c r="AF423" s="16" t="n"/>
      <c r="AG423" s="16" t="n"/>
      <c r="AH423" s="23" t="n"/>
      <c r="AI423" s="21">
        <f>IF(X423="","",IF(G423="MXN",X423,IF(AH423="","",X423*AH423)))</f>
        <v/>
      </c>
      <c r="AJ423" s="16" t="n"/>
      <c r="AK423" s="24">
        <f>IF(B423="","",CHOOSE(WEEKDAY(B423,2),"Lunes","Martes","Miércoles","Jueves","Viernes","Sábado","Domingo"))</f>
        <v/>
      </c>
      <c r="AL423" s="24">
        <f>IF(C423="","",IF(HOUR(C423)&lt;6,"00-06",IF(HOUR(C423)&lt;10,"06-10",IF(HOUR(C423)&lt;14,"10-14",IF(HOUR(C423)&lt;18,"14-18",IF(HOUR(C423)&lt;22,"18-22","22-24"))))))</f>
        <v/>
      </c>
      <c r="AM423" s="21">
        <f>IF(B423="","",SUMIFS($X$7:X423,$AJ$7:AJ423,"&lt;&gt;No",$B$7:B423,"&lt;&gt;"))</f>
        <v/>
      </c>
      <c r="AN423" s="22">
        <f>IF(B423="","",SUMIFS($Y$7:Y423,$AJ$7:AJ423,"&lt;&gt;No",$B$7:B423,"&lt;&gt;"))</f>
        <v/>
      </c>
    </row>
    <row r="424">
      <c r="A424" s="16" t="n"/>
      <c r="B424" s="17" t="n"/>
      <c r="C424" s="18" t="n"/>
      <c r="D424" s="18" t="n"/>
      <c r="E424" s="16" t="n"/>
      <c r="F424" s="16" t="n"/>
      <c r="G424" s="16" t="n"/>
      <c r="H424" s="16" t="n"/>
      <c r="I424" s="16" t="n"/>
      <c r="J424" s="16" t="n"/>
      <c r="K424" s="16" t="n"/>
      <c r="L424" s="16" t="n"/>
      <c r="M424" s="19" t="n"/>
      <c r="N424" s="19" t="n"/>
      <c r="O424" s="19" t="n"/>
      <c r="P424" s="19" t="n"/>
      <c r="Q424" s="19" t="n"/>
      <c r="R424" s="20" t="n"/>
      <c r="S424" s="19" t="n"/>
      <c r="T424" s="20" t="n"/>
      <c r="U424" s="20" t="n"/>
      <c r="V424" s="20" t="n"/>
      <c r="W424" s="20" t="n"/>
      <c r="X424" s="21">
        <f>IF(T424="","",T424-IF(U424="",0,U424)-IF(V424="",0,V424)-IF(W424="",0,W424))</f>
        <v/>
      </c>
      <c r="Y424" s="22">
        <f>IF(OR(R424="",R424=0,X424=""),"",X424/R424)</f>
        <v/>
      </c>
      <c r="Z424" s="16" t="n"/>
      <c r="AA424" s="16" t="n"/>
      <c r="AB424" s="16" t="n"/>
      <c r="AC424" s="16" t="n"/>
      <c r="AD424" s="16" t="n"/>
      <c r="AE424" s="16" t="n"/>
      <c r="AF424" s="16" t="n"/>
      <c r="AG424" s="16" t="n"/>
      <c r="AH424" s="23" t="n"/>
      <c r="AI424" s="21">
        <f>IF(X424="","",IF(G424="MXN",X424,IF(AH424="","",X424*AH424)))</f>
        <v/>
      </c>
      <c r="AJ424" s="16" t="n"/>
      <c r="AK424" s="24">
        <f>IF(B424="","",CHOOSE(WEEKDAY(B424,2),"Lunes","Martes","Miércoles","Jueves","Viernes","Sábado","Domingo"))</f>
        <v/>
      </c>
      <c r="AL424" s="24">
        <f>IF(C424="","",IF(HOUR(C424)&lt;6,"00-06",IF(HOUR(C424)&lt;10,"06-10",IF(HOUR(C424)&lt;14,"10-14",IF(HOUR(C424)&lt;18,"14-18",IF(HOUR(C424)&lt;22,"18-22","22-24"))))))</f>
        <v/>
      </c>
      <c r="AM424" s="21">
        <f>IF(B424="","",SUMIFS($X$7:X424,$AJ$7:AJ424,"&lt;&gt;No",$B$7:B424,"&lt;&gt;"))</f>
        <v/>
      </c>
      <c r="AN424" s="22">
        <f>IF(B424="","",SUMIFS($Y$7:Y424,$AJ$7:AJ424,"&lt;&gt;No",$B$7:B424,"&lt;&gt;"))</f>
        <v/>
      </c>
    </row>
    <row r="425">
      <c r="A425" s="16" t="n"/>
      <c r="B425" s="17" t="n"/>
      <c r="C425" s="18" t="n"/>
      <c r="D425" s="18" t="n"/>
      <c r="E425" s="16" t="n"/>
      <c r="F425" s="16" t="n"/>
      <c r="G425" s="16" t="n"/>
      <c r="H425" s="16" t="n"/>
      <c r="I425" s="16" t="n"/>
      <c r="J425" s="16" t="n"/>
      <c r="K425" s="16" t="n"/>
      <c r="L425" s="16" t="n"/>
      <c r="M425" s="19" t="n"/>
      <c r="N425" s="19" t="n"/>
      <c r="O425" s="19" t="n"/>
      <c r="P425" s="19" t="n"/>
      <c r="Q425" s="19" t="n"/>
      <c r="R425" s="20" t="n"/>
      <c r="S425" s="19" t="n"/>
      <c r="T425" s="20" t="n"/>
      <c r="U425" s="20" t="n"/>
      <c r="V425" s="20" t="n"/>
      <c r="W425" s="20" t="n"/>
      <c r="X425" s="21">
        <f>IF(T425="","",T425-IF(U425="",0,U425)-IF(V425="",0,V425)-IF(W425="",0,W425))</f>
        <v/>
      </c>
      <c r="Y425" s="22">
        <f>IF(OR(R425="",R425=0,X425=""),"",X425/R425)</f>
        <v/>
      </c>
      <c r="Z425" s="16" t="n"/>
      <c r="AA425" s="16" t="n"/>
      <c r="AB425" s="16" t="n"/>
      <c r="AC425" s="16" t="n"/>
      <c r="AD425" s="16" t="n"/>
      <c r="AE425" s="16" t="n"/>
      <c r="AF425" s="16" t="n"/>
      <c r="AG425" s="16" t="n"/>
      <c r="AH425" s="23" t="n"/>
      <c r="AI425" s="21">
        <f>IF(X425="","",IF(G425="MXN",X425,IF(AH425="","",X425*AH425)))</f>
        <v/>
      </c>
      <c r="AJ425" s="16" t="n"/>
      <c r="AK425" s="24">
        <f>IF(B425="","",CHOOSE(WEEKDAY(B425,2),"Lunes","Martes","Miércoles","Jueves","Viernes","Sábado","Domingo"))</f>
        <v/>
      </c>
      <c r="AL425" s="24">
        <f>IF(C425="","",IF(HOUR(C425)&lt;6,"00-06",IF(HOUR(C425)&lt;10,"06-10",IF(HOUR(C425)&lt;14,"10-14",IF(HOUR(C425)&lt;18,"14-18",IF(HOUR(C425)&lt;22,"18-22","22-24"))))))</f>
        <v/>
      </c>
      <c r="AM425" s="21">
        <f>IF(B425="","",SUMIFS($X$7:X425,$AJ$7:AJ425,"&lt;&gt;No",$B$7:B425,"&lt;&gt;"))</f>
        <v/>
      </c>
      <c r="AN425" s="22">
        <f>IF(B425="","",SUMIFS($Y$7:Y425,$AJ$7:AJ425,"&lt;&gt;No",$B$7:B425,"&lt;&gt;"))</f>
        <v/>
      </c>
    </row>
    <row r="426">
      <c r="A426" s="16" t="n"/>
      <c r="B426" s="17" t="n"/>
      <c r="C426" s="18" t="n"/>
      <c r="D426" s="18" t="n"/>
      <c r="E426" s="16" t="n"/>
      <c r="F426" s="16" t="n"/>
      <c r="G426" s="16" t="n"/>
      <c r="H426" s="16" t="n"/>
      <c r="I426" s="16" t="n"/>
      <c r="J426" s="16" t="n"/>
      <c r="K426" s="16" t="n"/>
      <c r="L426" s="16" t="n"/>
      <c r="M426" s="19" t="n"/>
      <c r="N426" s="19" t="n"/>
      <c r="O426" s="19" t="n"/>
      <c r="P426" s="19" t="n"/>
      <c r="Q426" s="19" t="n"/>
      <c r="R426" s="20" t="n"/>
      <c r="S426" s="19" t="n"/>
      <c r="T426" s="20" t="n"/>
      <c r="U426" s="20" t="n"/>
      <c r="V426" s="20" t="n"/>
      <c r="W426" s="20" t="n"/>
      <c r="X426" s="21">
        <f>IF(T426="","",T426-IF(U426="",0,U426)-IF(V426="",0,V426)-IF(W426="",0,W426))</f>
        <v/>
      </c>
      <c r="Y426" s="22">
        <f>IF(OR(R426="",R426=0,X426=""),"",X426/R426)</f>
        <v/>
      </c>
      <c r="Z426" s="16" t="n"/>
      <c r="AA426" s="16" t="n"/>
      <c r="AB426" s="16" t="n"/>
      <c r="AC426" s="16" t="n"/>
      <c r="AD426" s="16" t="n"/>
      <c r="AE426" s="16" t="n"/>
      <c r="AF426" s="16" t="n"/>
      <c r="AG426" s="16" t="n"/>
      <c r="AH426" s="23" t="n"/>
      <c r="AI426" s="21">
        <f>IF(X426="","",IF(G426="MXN",X426,IF(AH426="","",X426*AH426)))</f>
        <v/>
      </c>
      <c r="AJ426" s="16" t="n"/>
      <c r="AK426" s="24">
        <f>IF(B426="","",CHOOSE(WEEKDAY(B426,2),"Lunes","Martes","Miércoles","Jueves","Viernes","Sábado","Domingo"))</f>
        <v/>
      </c>
      <c r="AL426" s="24">
        <f>IF(C426="","",IF(HOUR(C426)&lt;6,"00-06",IF(HOUR(C426)&lt;10,"06-10",IF(HOUR(C426)&lt;14,"10-14",IF(HOUR(C426)&lt;18,"14-18",IF(HOUR(C426)&lt;22,"18-22","22-24"))))))</f>
        <v/>
      </c>
      <c r="AM426" s="21">
        <f>IF(B426="","",SUMIFS($X$7:X426,$AJ$7:AJ426,"&lt;&gt;No",$B$7:B426,"&lt;&gt;"))</f>
        <v/>
      </c>
      <c r="AN426" s="22">
        <f>IF(B426="","",SUMIFS($Y$7:Y426,$AJ$7:AJ426,"&lt;&gt;No",$B$7:B426,"&lt;&gt;"))</f>
        <v/>
      </c>
    </row>
    <row r="427">
      <c r="A427" s="16" t="n"/>
      <c r="B427" s="17" t="n"/>
      <c r="C427" s="18" t="n"/>
      <c r="D427" s="18" t="n"/>
      <c r="E427" s="16" t="n"/>
      <c r="F427" s="16" t="n"/>
      <c r="G427" s="16" t="n"/>
      <c r="H427" s="16" t="n"/>
      <c r="I427" s="16" t="n"/>
      <c r="J427" s="16" t="n"/>
      <c r="K427" s="16" t="n"/>
      <c r="L427" s="16" t="n"/>
      <c r="M427" s="19" t="n"/>
      <c r="N427" s="19" t="n"/>
      <c r="O427" s="19" t="n"/>
      <c r="P427" s="19" t="n"/>
      <c r="Q427" s="19" t="n"/>
      <c r="R427" s="20" t="n"/>
      <c r="S427" s="19" t="n"/>
      <c r="T427" s="20" t="n"/>
      <c r="U427" s="20" t="n"/>
      <c r="V427" s="20" t="n"/>
      <c r="W427" s="20" t="n"/>
      <c r="X427" s="21">
        <f>IF(T427="","",T427-IF(U427="",0,U427)-IF(V427="",0,V427)-IF(W427="",0,W427))</f>
        <v/>
      </c>
      <c r="Y427" s="22">
        <f>IF(OR(R427="",R427=0,X427=""),"",X427/R427)</f>
        <v/>
      </c>
      <c r="Z427" s="16" t="n"/>
      <c r="AA427" s="16" t="n"/>
      <c r="AB427" s="16" t="n"/>
      <c r="AC427" s="16" t="n"/>
      <c r="AD427" s="16" t="n"/>
      <c r="AE427" s="16" t="n"/>
      <c r="AF427" s="16" t="n"/>
      <c r="AG427" s="16" t="n"/>
      <c r="AH427" s="23" t="n"/>
      <c r="AI427" s="21">
        <f>IF(X427="","",IF(G427="MXN",X427,IF(AH427="","",X427*AH427)))</f>
        <v/>
      </c>
      <c r="AJ427" s="16" t="n"/>
      <c r="AK427" s="24">
        <f>IF(B427="","",CHOOSE(WEEKDAY(B427,2),"Lunes","Martes","Miércoles","Jueves","Viernes","Sábado","Domingo"))</f>
        <v/>
      </c>
      <c r="AL427" s="24">
        <f>IF(C427="","",IF(HOUR(C427)&lt;6,"00-06",IF(HOUR(C427)&lt;10,"06-10",IF(HOUR(C427)&lt;14,"10-14",IF(HOUR(C427)&lt;18,"14-18",IF(HOUR(C427)&lt;22,"18-22","22-24"))))))</f>
        <v/>
      </c>
      <c r="AM427" s="21">
        <f>IF(B427="","",SUMIFS($X$7:X427,$AJ$7:AJ427,"&lt;&gt;No",$B$7:B427,"&lt;&gt;"))</f>
        <v/>
      </c>
      <c r="AN427" s="22">
        <f>IF(B427="","",SUMIFS($Y$7:Y427,$AJ$7:AJ427,"&lt;&gt;No",$B$7:B427,"&lt;&gt;"))</f>
        <v/>
      </c>
    </row>
    <row r="428">
      <c r="A428" s="16" t="n"/>
      <c r="B428" s="17" t="n"/>
      <c r="C428" s="18" t="n"/>
      <c r="D428" s="18" t="n"/>
      <c r="E428" s="16" t="n"/>
      <c r="F428" s="16" t="n"/>
      <c r="G428" s="16" t="n"/>
      <c r="H428" s="16" t="n"/>
      <c r="I428" s="16" t="n"/>
      <c r="J428" s="16" t="n"/>
      <c r="K428" s="16" t="n"/>
      <c r="L428" s="16" t="n"/>
      <c r="M428" s="19" t="n"/>
      <c r="N428" s="19" t="n"/>
      <c r="O428" s="19" t="n"/>
      <c r="P428" s="19" t="n"/>
      <c r="Q428" s="19" t="n"/>
      <c r="R428" s="20" t="n"/>
      <c r="S428" s="19" t="n"/>
      <c r="T428" s="20" t="n"/>
      <c r="U428" s="20" t="n"/>
      <c r="V428" s="20" t="n"/>
      <c r="W428" s="20" t="n"/>
      <c r="X428" s="21">
        <f>IF(T428="","",T428-IF(U428="",0,U428)-IF(V428="",0,V428)-IF(W428="",0,W428))</f>
        <v/>
      </c>
      <c r="Y428" s="22">
        <f>IF(OR(R428="",R428=0,X428=""),"",X428/R428)</f>
        <v/>
      </c>
      <c r="Z428" s="16" t="n"/>
      <c r="AA428" s="16" t="n"/>
      <c r="AB428" s="16" t="n"/>
      <c r="AC428" s="16" t="n"/>
      <c r="AD428" s="16" t="n"/>
      <c r="AE428" s="16" t="n"/>
      <c r="AF428" s="16" t="n"/>
      <c r="AG428" s="16" t="n"/>
      <c r="AH428" s="23" t="n"/>
      <c r="AI428" s="21">
        <f>IF(X428="","",IF(G428="MXN",X428,IF(AH428="","",X428*AH428)))</f>
        <v/>
      </c>
      <c r="AJ428" s="16" t="n"/>
      <c r="AK428" s="24">
        <f>IF(B428="","",CHOOSE(WEEKDAY(B428,2),"Lunes","Martes","Miércoles","Jueves","Viernes","Sábado","Domingo"))</f>
        <v/>
      </c>
      <c r="AL428" s="24">
        <f>IF(C428="","",IF(HOUR(C428)&lt;6,"00-06",IF(HOUR(C428)&lt;10,"06-10",IF(HOUR(C428)&lt;14,"10-14",IF(HOUR(C428)&lt;18,"14-18",IF(HOUR(C428)&lt;22,"18-22","22-24"))))))</f>
        <v/>
      </c>
      <c r="AM428" s="21">
        <f>IF(B428="","",SUMIFS($X$7:X428,$AJ$7:AJ428,"&lt;&gt;No",$B$7:B428,"&lt;&gt;"))</f>
        <v/>
      </c>
      <c r="AN428" s="22">
        <f>IF(B428="","",SUMIFS($Y$7:Y428,$AJ$7:AJ428,"&lt;&gt;No",$B$7:B428,"&lt;&gt;"))</f>
        <v/>
      </c>
    </row>
    <row r="429">
      <c r="A429" s="16" t="n"/>
      <c r="B429" s="17" t="n"/>
      <c r="C429" s="18" t="n"/>
      <c r="D429" s="18" t="n"/>
      <c r="E429" s="16" t="n"/>
      <c r="F429" s="16" t="n"/>
      <c r="G429" s="16" t="n"/>
      <c r="H429" s="16" t="n"/>
      <c r="I429" s="16" t="n"/>
      <c r="J429" s="16" t="n"/>
      <c r="K429" s="16" t="n"/>
      <c r="L429" s="16" t="n"/>
      <c r="M429" s="19" t="n"/>
      <c r="N429" s="19" t="n"/>
      <c r="O429" s="19" t="n"/>
      <c r="P429" s="19" t="n"/>
      <c r="Q429" s="19" t="n"/>
      <c r="R429" s="20" t="n"/>
      <c r="S429" s="19" t="n"/>
      <c r="T429" s="20" t="n"/>
      <c r="U429" s="20" t="n"/>
      <c r="V429" s="20" t="n"/>
      <c r="W429" s="20" t="n"/>
      <c r="X429" s="21">
        <f>IF(T429="","",T429-IF(U429="",0,U429)-IF(V429="",0,V429)-IF(W429="",0,W429))</f>
        <v/>
      </c>
      <c r="Y429" s="22">
        <f>IF(OR(R429="",R429=0,X429=""),"",X429/R429)</f>
        <v/>
      </c>
      <c r="Z429" s="16" t="n"/>
      <c r="AA429" s="16" t="n"/>
      <c r="AB429" s="16" t="n"/>
      <c r="AC429" s="16" t="n"/>
      <c r="AD429" s="16" t="n"/>
      <c r="AE429" s="16" t="n"/>
      <c r="AF429" s="16" t="n"/>
      <c r="AG429" s="16" t="n"/>
      <c r="AH429" s="23" t="n"/>
      <c r="AI429" s="21">
        <f>IF(X429="","",IF(G429="MXN",X429,IF(AH429="","",X429*AH429)))</f>
        <v/>
      </c>
      <c r="AJ429" s="16" t="n"/>
      <c r="AK429" s="24">
        <f>IF(B429="","",CHOOSE(WEEKDAY(B429,2),"Lunes","Martes","Miércoles","Jueves","Viernes","Sábado","Domingo"))</f>
        <v/>
      </c>
      <c r="AL429" s="24">
        <f>IF(C429="","",IF(HOUR(C429)&lt;6,"00-06",IF(HOUR(C429)&lt;10,"06-10",IF(HOUR(C429)&lt;14,"10-14",IF(HOUR(C429)&lt;18,"14-18",IF(HOUR(C429)&lt;22,"18-22","22-24"))))))</f>
        <v/>
      </c>
      <c r="AM429" s="21">
        <f>IF(B429="","",SUMIFS($X$7:X429,$AJ$7:AJ429,"&lt;&gt;No",$B$7:B429,"&lt;&gt;"))</f>
        <v/>
      </c>
      <c r="AN429" s="22">
        <f>IF(B429="","",SUMIFS($Y$7:Y429,$AJ$7:AJ429,"&lt;&gt;No",$B$7:B429,"&lt;&gt;"))</f>
        <v/>
      </c>
    </row>
    <row r="430">
      <c r="A430" s="16" t="n"/>
      <c r="B430" s="17" t="n"/>
      <c r="C430" s="18" t="n"/>
      <c r="D430" s="18" t="n"/>
      <c r="E430" s="16" t="n"/>
      <c r="F430" s="16" t="n"/>
      <c r="G430" s="16" t="n"/>
      <c r="H430" s="16" t="n"/>
      <c r="I430" s="16" t="n"/>
      <c r="J430" s="16" t="n"/>
      <c r="K430" s="16" t="n"/>
      <c r="L430" s="16" t="n"/>
      <c r="M430" s="19" t="n"/>
      <c r="N430" s="19" t="n"/>
      <c r="O430" s="19" t="n"/>
      <c r="P430" s="19" t="n"/>
      <c r="Q430" s="19" t="n"/>
      <c r="R430" s="20" t="n"/>
      <c r="S430" s="19" t="n"/>
      <c r="T430" s="20" t="n"/>
      <c r="U430" s="20" t="n"/>
      <c r="V430" s="20" t="n"/>
      <c r="W430" s="20" t="n"/>
      <c r="X430" s="21">
        <f>IF(T430="","",T430-IF(U430="",0,U430)-IF(V430="",0,V430)-IF(W430="",0,W430))</f>
        <v/>
      </c>
      <c r="Y430" s="22">
        <f>IF(OR(R430="",R430=0,X430=""),"",X430/R430)</f>
        <v/>
      </c>
      <c r="Z430" s="16" t="n"/>
      <c r="AA430" s="16" t="n"/>
      <c r="AB430" s="16" t="n"/>
      <c r="AC430" s="16" t="n"/>
      <c r="AD430" s="16" t="n"/>
      <c r="AE430" s="16" t="n"/>
      <c r="AF430" s="16" t="n"/>
      <c r="AG430" s="16" t="n"/>
      <c r="AH430" s="23" t="n"/>
      <c r="AI430" s="21">
        <f>IF(X430="","",IF(G430="MXN",X430,IF(AH430="","",X430*AH430)))</f>
        <v/>
      </c>
      <c r="AJ430" s="16" t="n"/>
      <c r="AK430" s="24">
        <f>IF(B430="","",CHOOSE(WEEKDAY(B430,2),"Lunes","Martes","Miércoles","Jueves","Viernes","Sábado","Domingo"))</f>
        <v/>
      </c>
      <c r="AL430" s="24">
        <f>IF(C430="","",IF(HOUR(C430)&lt;6,"00-06",IF(HOUR(C430)&lt;10,"06-10",IF(HOUR(C430)&lt;14,"10-14",IF(HOUR(C430)&lt;18,"14-18",IF(HOUR(C430)&lt;22,"18-22","22-24"))))))</f>
        <v/>
      </c>
      <c r="AM430" s="21">
        <f>IF(B430="","",SUMIFS($X$7:X430,$AJ$7:AJ430,"&lt;&gt;No",$B$7:B430,"&lt;&gt;"))</f>
        <v/>
      </c>
      <c r="AN430" s="22">
        <f>IF(B430="","",SUMIFS($Y$7:Y430,$AJ$7:AJ430,"&lt;&gt;No",$B$7:B430,"&lt;&gt;"))</f>
        <v/>
      </c>
    </row>
    <row r="431">
      <c r="A431" s="16" t="n"/>
      <c r="B431" s="17" t="n"/>
      <c r="C431" s="18" t="n"/>
      <c r="D431" s="18" t="n"/>
      <c r="E431" s="16" t="n"/>
      <c r="F431" s="16" t="n"/>
      <c r="G431" s="16" t="n"/>
      <c r="H431" s="16" t="n"/>
      <c r="I431" s="16" t="n"/>
      <c r="J431" s="16" t="n"/>
      <c r="K431" s="16" t="n"/>
      <c r="L431" s="16" t="n"/>
      <c r="M431" s="19" t="n"/>
      <c r="N431" s="19" t="n"/>
      <c r="O431" s="19" t="n"/>
      <c r="P431" s="19" t="n"/>
      <c r="Q431" s="19" t="n"/>
      <c r="R431" s="20" t="n"/>
      <c r="S431" s="19" t="n"/>
      <c r="T431" s="20" t="n"/>
      <c r="U431" s="20" t="n"/>
      <c r="V431" s="20" t="n"/>
      <c r="W431" s="20" t="n"/>
      <c r="X431" s="21">
        <f>IF(T431="","",T431-IF(U431="",0,U431)-IF(V431="",0,V431)-IF(W431="",0,W431))</f>
        <v/>
      </c>
      <c r="Y431" s="22">
        <f>IF(OR(R431="",R431=0,X431=""),"",X431/R431)</f>
        <v/>
      </c>
      <c r="Z431" s="16" t="n"/>
      <c r="AA431" s="16" t="n"/>
      <c r="AB431" s="16" t="n"/>
      <c r="AC431" s="16" t="n"/>
      <c r="AD431" s="16" t="n"/>
      <c r="AE431" s="16" t="n"/>
      <c r="AF431" s="16" t="n"/>
      <c r="AG431" s="16" t="n"/>
      <c r="AH431" s="23" t="n"/>
      <c r="AI431" s="21">
        <f>IF(X431="","",IF(G431="MXN",X431,IF(AH431="","",X431*AH431)))</f>
        <v/>
      </c>
      <c r="AJ431" s="16" t="n"/>
      <c r="AK431" s="24">
        <f>IF(B431="","",CHOOSE(WEEKDAY(B431,2),"Lunes","Martes","Miércoles","Jueves","Viernes","Sábado","Domingo"))</f>
        <v/>
      </c>
      <c r="AL431" s="24">
        <f>IF(C431="","",IF(HOUR(C431)&lt;6,"00-06",IF(HOUR(C431)&lt;10,"06-10",IF(HOUR(C431)&lt;14,"10-14",IF(HOUR(C431)&lt;18,"14-18",IF(HOUR(C431)&lt;22,"18-22","22-24"))))))</f>
        <v/>
      </c>
      <c r="AM431" s="21">
        <f>IF(B431="","",SUMIFS($X$7:X431,$AJ$7:AJ431,"&lt;&gt;No",$B$7:B431,"&lt;&gt;"))</f>
        <v/>
      </c>
      <c r="AN431" s="22">
        <f>IF(B431="","",SUMIFS($Y$7:Y431,$AJ$7:AJ431,"&lt;&gt;No",$B$7:B431,"&lt;&gt;"))</f>
        <v/>
      </c>
    </row>
    <row r="432">
      <c r="A432" s="16" t="n"/>
      <c r="B432" s="17" t="n"/>
      <c r="C432" s="18" t="n"/>
      <c r="D432" s="18" t="n"/>
      <c r="E432" s="16" t="n"/>
      <c r="F432" s="16" t="n"/>
      <c r="G432" s="16" t="n"/>
      <c r="H432" s="16" t="n"/>
      <c r="I432" s="16" t="n"/>
      <c r="J432" s="16" t="n"/>
      <c r="K432" s="16" t="n"/>
      <c r="L432" s="16" t="n"/>
      <c r="M432" s="19" t="n"/>
      <c r="N432" s="19" t="n"/>
      <c r="O432" s="19" t="n"/>
      <c r="P432" s="19" t="n"/>
      <c r="Q432" s="19" t="n"/>
      <c r="R432" s="20" t="n"/>
      <c r="S432" s="19" t="n"/>
      <c r="T432" s="20" t="n"/>
      <c r="U432" s="20" t="n"/>
      <c r="V432" s="20" t="n"/>
      <c r="W432" s="20" t="n"/>
      <c r="X432" s="21">
        <f>IF(T432="","",T432-IF(U432="",0,U432)-IF(V432="",0,V432)-IF(W432="",0,W432))</f>
        <v/>
      </c>
      <c r="Y432" s="22">
        <f>IF(OR(R432="",R432=0,X432=""),"",X432/R432)</f>
        <v/>
      </c>
      <c r="Z432" s="16" t="n"/>
      <c r="AA432" s="16" t="n"/>
      <c r="AB432" s="16" t="n"/>
      <c r="AC432" s="16" t="n"/>
      <c r="AD432" s="16" t="n"/>
      <c r="AE432" s="16" t="n"/>
      <c r="AF432" s="16" t="n"/>
      <c r="AG432" s="16" t="n"/>
      <c r="AH432" s="23" t="n"/>
      <c r="AI432" s="21">
        <f>IF(X432="","",IF(G432="MXN",X432,IF(AH432="","",X432*AH432)))</f>
        <v/>
      </c>
      <c r="AJ432" s="16" t="n"/>
      <c r="AK432" s="24">
        <f>IF(B432="","",CHOOSE(WEEKDAY(B432,2),"Lunes","Martes","Miércoles","Jueves","Viernes","Sábado","Domingo"))</f>
        <v/>
      </c>
      <c r="AL432" s="24">
        <f>IF(C432="","",IF(HOUR(C432)&lt;6,"00-06",IF(HOUR(C432)&lt;10,"06-10",IF(HOUR(C432)&lt;14,"10-14",IF(HOUR(C432)&lt;18,"14-18",IF(HOUR(C432)&lt;22,"18-22","22-24"))))))</f>
        <v/>
      </c>
      <c r="AM432" s="21">
        <f>IF(B432="","",SUMIFS($X$7:X432,$AJ$7:AJ432,"&lt;&gt;No",$B$7:B432,"&lt;&gt;"))</f>
        <v/>
      </c>
      <c r="AN432" s="22">
        <f>IF(B432="","",SUMIFS($Y$7:Y432,$AJ$7:AJ432,"&lt;&gt;No",$B$7:B432,"&lt;&gt;"))</f>
        <v/>
      </c>
    </row>
    <row r="433">
      <c r="A433" s="16" t="n"/>
      <c r="B433" s="17" t="n"/>
      <c r="C433" s="18" t="n"/>
      <c r="D433" s="18" t="n"/>
      <c r="E433" s="16" t="n"/>
      <c r="F433" s="16" t="n"/>
      <c r="G433" s="16" t="n"/>
      <c r="H433" s="16" t="n"/>
      <c r="I433" s="16" t="n"/>
      <c r="J433" s="16" t="n"/>
      <c r="K433" s="16" t="n"/>
      <c r="L433" s="16" t="n"/>
      <c r="M433" s="19" t="n"/>
      <c r="N433" s="19" t="n"/>
      <c r="O433" s="19" t="n"/>
      <c r="P433" s="19" t="n"/>
      <c r="Q433" s="19" t="n"/>
      <c r="R433" s="20" t="n"/>
      <c r="S433" s="19" t="n"/>
      <c r="T433" s="20" t="n"/>
      <c r="U433" s="20" t="n"/>
      <c r="V433" s="20" t="n"/>
      <c r="W433" s="20" t="n"/>
      <c r="X433" s="21">
        <f>IF(T433="","",T433-IF(U433="",0,U433)-IF(V433="",0,V433)-IF(W433="",0,W433))</f>
        <v/>
      </c>
      <c r="Y433" s="22">
        <f>IF(OR(R433="",R433=0,X433=""),"",X433/R433)</f>
        <v/>
      </c>
      <c r="Z433" s="16" t="n"/>
      <c r="AA433" s="16" t="n"/>
      <c r="AB433" s="16" t="n"/>
      <c r="AC433" s="16" t="n"/>
      <c r="AD433" s="16" t="n"/>
      <c r="AE433" s="16" t="n"/>
      <c r="AF433" s="16" t="n"/>
      <c r="AG433" s="16" t="n"/>
      <c r="AH433" s="23" t="n"/>
      <c r="AI433" s="21">
        <f>IF(X433="","",IF(G433="MXN",X433,IF(AH433="","",X433*AH433)))</f>
        <v/>
      </c>
      <c r="AJ433" s="16" t="n"/>
      <c r="AK433" s="24">
        <f>IF(B433="","",CHOOSE(WEEKDAY(B433,2),"Lunes","Martes","Miércoles","Jueves","Viernes","Sábado","Domingo"))</f>
        <v/>
      </c>
      <c r="AL433" s="24">
        <f>IF(C433="","",IF(HOUR(C433)&lt;6,"00-06",IF(HOUR(C433)&lt;10,"06-10",IF(HOUR(C433)&lt;14,"10-14",IF(HOUR(C433)&lt;18,"14-18",IF(HOUR(C433)&lt;22,"18-22","22-24"))))))</f>
        <v/>
      </c>
      <c r="AM433" s="21">
        <f>IF(B433="","",SUMIFS($X$7:X433,$AJ$7:AJ433,"&lt;&gt;No",$B$7:B433,"&lt;&gt;"))</f>
        <v/>
      </c>
      <c r="AN433" s="22">
        <f>IF(B433="","",SUMIFS($Y$7:Y433,$AJ$7:AJ433,"&lt;&gt;No",$B$7:B433,"&lt;&gt;"))</f>
        <v/>
      </c>
    </row>
    <row r="434">
      <c r="A434" s="16" t="n"/>
      <c r="B434" s="17" t="n"/>
      <c r="C434" s="18" t="n"/>
      <c r="D434" s="18" t="n"/>
      <c r="E434" s="16" t="n"/>
      <c r="F434" s="16" t="n"/>
      <c r="G434" s="16" t="n"/>
      <c r="H434" s="16" t="n"/>
      <c r="I434" s="16" t="n"/>
      <c r="J434" s="16" t="n"/>
      <c r="K434" s="16" t="n"/>
      <c r="L434" s="16" t="n"/>
      <c r="M434" s="19" t="n"/>
      <c r="N434" s="19" t="n"/>
      <c r="O434" s="19" t="n"/>
      <c r="P434" s="19" t="n"/>
      <c r="Q434" s="19" t="n"/>
      <c r="R434" s="20" t="n"/>
      <c r="S434" s="19" t="n"/>
      <c r="T434" s="20" t="n"/>
      <c r="U434" s="20" t="n"/>
      <c r="V434" s="20" t="n"/>
      <c r="W434" s="20" t="n"/>
      <c r="X434" s="21">
        <f>IF(T434="","",T434-IF(U434="",0,U434)-IF(V434="",0,V434)-IF(W434="",0,W434))</f>
        <v/>
      </c>
      <c r="Y434" s="22">
        <f>IF(OR(R434="",R434=0,X434=""),"",X434/R434)</f>
        <v/>
      </c>
      <c r="Z434" s="16" t="n"/>
      <c r="AA434" s="16" t="n"/>
      <c r="AB434" s="16" t="n"/>
      <c r="AC434" s="16" t="n"/>
      <c r="AD434" s="16" t="n"/>
      <c r="AE434" s="16" t="n"/>
      <c r="AF434" s="16" t="n"/>
      <c r="AG434" s="16" t="n"/>
      <c r="AH434" s="23" t="n"/>
      <c r="AI434" s="21">
        <f>IF(X434="","",IF(G434="MXN",X434,IF(AH434="","",X434*AH434)))</f>
        <v/>
      </c>
      <c r="AJ434" s="16" t="n"/>
      <c r="AK434" s="24">
        <f>IF(B434="","",CHOOSE(WEEKDAY(B434,2),"Lunes","Martes","Miércoles","Jueves","Viernes","Sábado","Domingo"))</f>
        <v/>
      </c>
      <c r="AL434" s="24">
        <f>IF(C434="","",IF(HOUR(C434)&lt;6,"00-06",IF(HOUR(C434)&lt;10,"06-10",IF(HOUR(C434)&lt;14,"10-14",IF(HOUR(C434)&lt;18,"14-18",IF(HOUR(C434)&lt;22,"18-22","22-24"))))))</f>
        <v/>
      </c>
      <c r="AM434" s="21">
        <f>IF(B434="","",SUMIFS($X$7:X434,$AJ$7:AJ434,"&lt;&gt;No",$B$7:B434,"&lt;&gt;"))</f>
        <v/>
      </c>
      <c r="AN434" s="22">
        <f>IF(B434="","",SUMIFS($Y$7:Y434,$AJ$7:AJ434,"&lt;&gt;No",$B$7:B434,"&lt;&gt;"))</f>
        <v/>
      </c>
    </row>
    <row r="435">
      <c r="A435" s="16" t="n"/>
      <c r="B435" s="17" t="n"/>
      <c r="C435" s="18" t="n"/>
      <c r="D435" s="18" t="n"/>
      <c r="E435" s="16" t="n"/>
      <c r="F435" s="16" t="n"/>
      <c r="G435" s="16" t="n"/>
      <c r="H435" s="16" t="n"/>
      <c r="I435" s="16" t="n"/>
      <c r="J435" s="16" t="n"/>
      <c r="K435" s="16" t="n"/>
      <c r="L435" s="16" t="n"/>
      <c r="M435" s="19" t="n"/>
      <c r="N435" s="19" t="n"/>
      <c r="O435" s="19" t="n"/>
      <c r="P435" s="19" t="n"/>
      <c r="Q435" s="19" t="n"/>
      <c r="R435" s="20" t="n"/>
      <c r="S435" s="19" t="n"/>
      <c r="T435" s="20" t="n"/>
      <c r="U435" s="20" t="n"/>
      <c r="V435" s="20" t="n"/>
      <c r="W435" s="20" t="n"/>
      <c r="X435" s="21">
        <f>IF(T435="","",T435-IF(U435="",0,U435)-IF(V435="",0,V435)-IF(W435="",0,W435))</f>
        <v/>
      </c>
      <c r="Y435" s="22">
        <f>IF(OR(R435="",R435=0,X435=""),"",X435/R435)</f>
        <v/>
      </c>
      <c r="Z435" s="16" t="n"/>
      <c r="AA435" s="16" t="n"/>
      <c r="AB435" s="16" t="n"/>
      <c r="AC435" s="16" t="n"/>
      <c r="AD435" s="16" t="n"/>
      <c r="AE435" s="16" t="n"/>
      <c r="AF435" s="16" t="n"/>
      <c r="AG435" s="16" t="n"/>
      <c r="AH435" s="23" t="n"/>
      <c r="AI435" s="21">
        <f>IF(X435="","",IF(G435="MXN",X435,IF(AH435="","",X435*AH435)))</f>
        <v/>
      </c>
      <c r="AJ435" s="16" t="n"/>
      <c r="AK435" s="24">
        <f>IF(B435="","",CHOOSE(WEEKDAY(B435,2),"Lunes","Martes","Miércoles","Jueves","Viernes","Sábado","Domingo"))</f>
        <v/>
      </c>
      <c r="AL435" s="24">
        <f>IF(C435="","",IF(HOUR(C435)&lt;6,"00-06",IF(HOUR(C435)&lt;10,"06-10",IF(HOUR(C435)&lt;14,"10-14",IF(HOUR(C435)&lt;18,"14-18",IF(HOUR(C435)&lt;22,"18-22","22-24"))))))</f>
        <v/>
      </c>
      <c r="AM435" s="21">
        <f>IF(B435="","",SUMIFS($X$7:X435,$AJ$7:AJ435,"&lt;&gt;No",$B$7:B435,"&lt;&gt;"))</f>
        <v/>
      </c>
      <c r="AN435" s="22">
        <f>IF(B435="","",SUMIFS($Y$7:Y435,$AJ$7:AJ435,"&lt;&gt;No",$B$7:B435,"&lt;&gt;"))</f>
        <v/>
      </c>
    </row>
    <row r="436">
      <c r="A436" s="16" t="n"/>
      <c r="B436" s="17" t="n"/>
      <c r="C436" s="18" t="n"/>
      <c r="D436" s="18" t="n"/>
      <c r="E436" s="16" t="n"/>
      <c r="F436" s="16" t="n"/>
      <c r="G436" s="16" t="n"/>
      <c r="H436" s="16" t="n"/>
      <c r="I436" s="16" t="n"/>
      <c r="J436" s="16" t="n"/>
      <c r="K436" s="16" t="n"/>
      <c r="L436" s="16" t="n"/>
      <c r="M436" s="19" t="n"/>
      <c r="N436" s="19" t="n"/>
      <c r="O436" s="19" t="n"/>
      <c r="P436" s="19" t="n"/>
      <c r="Q436" s="19" t="n"/>
      <c r="R436" s="20" t="n"/>
      <c r="S436" s="19" t="n"/>
      <c r="T436" s="20" t="n"/>
      <c r="U436" s="20" t="n"/>
      <c r="V436" s="20" t="n"/>
      <c r="W436" s="20" t="n"/>
      <c r="X436" s="21">
        <f>IF(T436="","",T436-IF(U436="",0,U436)-IF(V436="",0,V436)-IF(W436="",0,W436))</f>
        <v/>
      </c>
      <c r="Y436" s="22">
        <f>IF(OR(R436="",R436=0,X436=""),"",X436/R436)</f>
        <v/>
      </c>
      <c r="Z436" s="16" t="n"/>
      <c r="AA436" s="16" t="n"/>
      <c r="AB436" s="16" t="n"/>
      <c r="AC436" s="16" t="n"/>
      <c r="AD436" s="16" t="n"/>
      <c r="AE436" s="16" t="n"/>
      <c r="AF436" s="16" t="n"/>
      <c r="AG436" s="16" t="n"/>
      <c r="AH436" s="23" t="n"/>
      <c r="AI436" s="21">
        <f>IF(X436="","",IF(G436="MXN",X436,IF(AH436="","",X436*AH436)))</f>
        <v/>
      </c>
      <c r="AJ436" s="16" t="n"/>
      <c r="AK436" s="24">
        <f>IF(B436="","",CHOOSE(WEEKDAY(B436,2),"Lunes","Martes","Miércoles","Jueves","Viernes","Sábado","Domingo"))</f>
        <v/>
      </c>
      <c r="AL436" s="24">
        <f>IF(C436="","",IF(HOUR(C436)&lt;6,"00-06",IF(HOUR(C436)&lt;10,"06-10",IF(HOUR(C436)&lt;14,"10-14",IF(HOUR(C436)&lt;18,"14-18",IF(HOUR(C436)&lt;22,"18-22","22-24"))))))</f>
        <v/>
      </c>
      <c r="AM436" s="21">
        <f>IF(B436="","",SUMIFS($X$7:X436,$AJ$7:AJ436,"&lt;&gt;No",$B$7:B436,"&lt;&gt;"))</f>
        <v/>
      </c>
      <c r="AN436" s="22">
        <f>IF(B436="","",SUMIFS($Y$7:Y436,$AJ$7:AJ436,"&lt;&gt;No",$B$7:B436,"&lt;&gt;"))</f>
        <v/>
      </c>
    </row>
    <row r="437">
      <c r="A437" s="16" t="n"/>
      <c r="B437" s="17" t="n"/>
      <c r="C437" s="18" t="n"/>
      <c r="D437" s="18" t="n"/>
      <c r="E437" s="16" t="n"/>
      <c r="F437" s="16" t="n"/>
      <c r="G437" s="16" t="n"/>
      <c r="H437" s="16" t="n"/>
      <c r="I437" s="16" t="n"/>
      <c r="J437" s="16" t="n"/>
      <c r="K437" s="16" t="n"/>
      <c r="L437" s="16" t="n"/>
      <c r="M437" s="19" t="n"/>
      <c r="N437" s="19" t="n"/>
      <c r="O437" s="19" t="n"/>
      <c r="P437" s="19" t="n"/>
      <c r="Q437" s="19" t="n"/>
      <c r="R437" s="20" t="n"/>
      <c r="S437" s="19" t="n"/>
      <c r="T437" s="20" t="n"/>
      <c r="U437" s="20" t="n"/>
      <c r="V437" s="20" t="n"/>
      <c r="W437" s="20" t="n"/>
      <c r="X437" s="21">
        <f>IF(T437="","",T437-IF(U437="",0,U437)-IF(V437="",0,V437)-IF(W437="",0,W437))</f>
        <v/>
      </c>
      <c r="Y437" s="22">
        <f>IF(OR(R437="",R437=0,X437=""),"",X437/R437)</f>
        <v/>
      </c>
      <c r="Z437" s="16" t="n"/>
      <c r="AA437" s="16" t="n"/>
      <c r="AB437" s="16" t="n"/>
      <c r="AC437" s="16" t="n"/>
      <c r="AD437" s="16" t="n"/>
      <c r="AE437" s="16" t="n"/>
      <c r="AF437" s="16" t="n"/>
      <c r="AG437" s="16" t="n"/>
      <c r="AH437" s="23" t="n"/>
      <c r="AI437" s="21">
        <f>IF(X437="","",IF(G437="MXN",X437,IF(AH437="","",X437*AH437)))</f>
        <v/>
      </c>
      <c r="AJ437" s="16" t="n"/>
      <c r="AK437" s="24">
        <f>IF(B437="","",CHOOSE(WEEKDAY(B437,2),"Lunes","Martes","Miércoles","Jueves","Viernes","Sábado","Domingo"))</f>
        <v/>
      </c>
      <c r="AL437" s="24">
        <f>IF(C437="","",IF(HOUR(C437)&lt;6,"00-06",IF(HOUR(C437)&lt;10,"06-10",IF(HOUR(C437)&lt;14,"10-14",IF(HOUR(C437)&lt;18,"14-18",IF(HOUR(C437)&lt;22,"18-22","22-24"))))))</f>
        <v/>
      </c>
      <c r="AM437" s="21">
        <f>IF(B437="","",SUMIFS($X$7:X437,$AJ$7:AJ437,"&lt;&gt;No",$B$7:B437,"&lt;&gt;"))</f>
        <v/>
      </c>
      <c r="AN437" s="22">
        <f>IF(B437="","",SUMIFS($Y$7:Y437,$AJ$7:AJ437,"&lt;&gt;No",$B$7:B437,"&lt;&gt;"))</f>
        <v/>
      </c>
    </row>
    <row r="438">
      <c r="A438" s="16" t="n"/>
      <c r="B438" s="17" t="n"/>
      <c r="C438" s="18" t="n"/>
      <c r="D438" s="18" t="n"/>
      <c r="E438" s="16" t="n"/>
      <c r="F438" s="16" t="n"/>
      <c r="G438" s="16" t="n"/>
      <c r="H438" s="16" t="n"/>
      <c r="I438" s="16" t="n"/>
      <c r="J438" s="16" t="n"/>
      <c r="K438" s="16" t="n"/>
      <c r="L438" s="16" t="n"/>
      <c r="M438" s="19" t="n"/>
      <c r="N438" s="19" t="n"/>
      <c r="O438" s="19" t="n"/>
      <c r="P438" s="19" t="n"/>
      <c r="Q438" s="19" t="n"/>
      <c r="R438" s="20" t="n"/>
      <c r="S438" s="19" t="n"/>
      <c r="T438" s="20" t="n"/>
      <c r="U438" s="20" t="n"/>
      <c r="V438" s="20" t="n"/>
      <c r="W438" s="20" t="n"/>
      <c r="X438" s="21">
        <f>IF(T438="","",T438-IF(U438="",0,U438)-IF(V438="",0,V438)-IF(W438="",0,W438))</f>
        <v/>
      </c>
      <c r="Y438" s="22">
        <f>IF(OR(R438="",R438=0,X438=""),"",X438/R438)</f>
        <v/>
      </c>
      <c r="Z438" s="16" t="n"/>
      <c r="AA438" s="16" t="n"/>
      <c r="AB438" s="16" t="n"/>
      <c r="AC438" s="16" t="n"/>
      <c r="AD438" s="16" t="n"/>
      <c r="AE438" s="16" t="n"/>
      <c r="AF438" s="16" t="n"/>
      <c r="AG438" s="16" t="n"/>
      <c r="AH438" s="23" t="n"/>
      <c r="AI438" s="21">
        <f>IF(X438="","",IF(G438="MXN",X438,IF(AH438="","",X438*AH438)))</f>
        <v/>
      </c>
      <c r="AJ438" s="16" t="n"/>
      <c r="AK438" s="24">
        <f>IF(B438="","",CHOOSE(WEEKDAY(B438,2),"Lunes","Martes","Miércoles","Jueves","Viernes","Sábado","Domingo"))</f>
        <v/>
      </c>
      <c r="AL438" s="24">
        <f>IF(C438="","",IF(HOUR(C438)&lt;6,"00-06",IF(HOUR(C438)&lt;10,"06-10",IF(HOUR(C438)&lt;14,"10-14",IF(HOUR(C438)&lt;18,"14-18",IF(HOUR(C438)&lt;22,"18-22","22-24"))))))</f>
        <v/>
      </c>
      <c r="AM438" s="21">
        <f>IF(B438="","",SUMIFS($X$7:X438,$AJ$7:AJ438,"&lt;&gt;No",$B$7:B438,"&lt;&gt;"))</f>
        <v/>
      </c>
      <c r="AN438" s="22">
        <f>IF(B438="","",SUMIFS($Y$7:Y438,$AJ$7:AJ438,"&lt;&gt;No",$B$7:B438,"&lt;&gt;"))</f>
        <v/>
      </c>
    </row>
    <row r="439">
      <c r="A439" s="16" t="n"/>
      <c r="B439" s="17" t="n"/>
      <c r="C439" s="18" t="n"/>
      <c r="D439" s="18" t="n"/>
      <c r="E439" s="16" t="n"/>
      <c r="F439" s="16" t="n"/>
      <c r="G439" s="16" t="n"/>
      <c r="H439" s="16" t="n"/>
      <c r="I439" s="16" t="n"/>
      <c r="J439" s="16" t="n"/>
      <c r="K439" s="16" t="n"/>
      <c r="L439" s="16" t="n"/>
      <c r="M439" s="19" t="n"/>
      <c r="N439" s="19" t="n"/>
      <c r="O439" s="19" t="n"/>
      <c r="P439" s="19" t="n"/>
      <c r="Q439" s="19" t="n"/>
      <c r="R439" s="20" t="n"/>
      <c r="S439" s="19" t="n"/>
      <c r="T439" s="20" t="n"/>
      <c r="U439" s="20" t="n"/>
      <c r="V439" s="20" t="n"/>
      <c r="W439" s="20" t="n"/>
      <c r="X439" s="21">
        <f>IF(T439="","",T439-IF(U439="",0,U439)-IF(V439="",0,V439)-IF(W439="",0,W439))</f>
        <v/>
      </c>
      <c r="Y439" s="22">
        <f>IF(OR(R439="",R439=0,X439=""),"",X439/R439)</f>
        <v/>
      </c>
      <c r="Z439" s="16" t="n"/>
      <c r="AA439" s="16" t="n"/>
      <c r="AB439" s="16" t="n"/>
      <c r="AC439" s="16" t="n"/>
      <c r="AD439" s="16" t="n"/>
      <c r="AE439" s="16" t="n"/>
      <c r="AF439" s="16" t="n"/>
      <c r="AG439" s="16" t="n"/>
      <c r="AH439" s="23" t="n"/>
      <c r="AI439" s="21">
        <f>IF(X439="","",IF(G439="MXN",X439,IF(AH439="","",X439*AH439)))</f>
        <v/>
      </c>
      <c r="AJ439" s="16" t="n"/>
      <c r="AK439" s="24">
        <f>IF(B439="","",CHOOSE(WEEKDAY(B439,2),"Lunes","Martes","Miércoles","Jueves","Viernes","Sábado","Domingo"))</f>
        <v/>
      </c>
      <c r="AL439" s="24">
        <f>IF(C439="","",IF(HOUR(C439)&lt;6,"00-06",IF(HOUR(C439)&lt;10,"06-10",IF(HOUR(C439)&lt;14,"10-14",IF(HOUR(C439)&lt;18,"14-18",IF(HOUR(C439)&lt;22,"18-22","22-24"))))))</f>
        <v/>
      </c>
      <c r="AM439" s="21">
        <f>IF(B439="","",SUMIFS($X$7:X439,$AJ$7:AJ439,"&lt;&gt;No",$B$7:B439,"&lt;&gt;"))</f>
        <v/>
      </c>
      <c r="AN439" s="22">
        <f>IF(B439="","",SUMIFS($Y$7:Y439,$AJ$7:AJ439,"&lt;&gt;No",$B$7:B439,"&lt;&gt;"))</f>
        <v/>
      </c>
    </row>
    <row r="440">
      <c r="A440" s="16" t="n"/>
      <c r="B440" s="17" t="n"/>
      <c r="C440" s="18" t="n"/>
      <c r="D440" s="18" t="n"/>
      <c r="E440" s="16" t="n"/>
      <c r="F440" s="16" t="n"/>
      <c r="G440" s="16" t="n"/>
      <c r="H440" s="16" t="n"/>
      <c r="I440" s="16" t="n"/>
      <c r="J440" s="16" t="n"/>
      <c r="K440" s="16" t="n"/>
      <c r="L440" s="16" t="n"/>
      <c r="M440" s="19" t="n"/>
      <c r="N440" s="19" t="n"/>
      <c r="O440" s="19" t="n"/>
      <c r="P440" s="19" t="n"/>
      <c r="Q440" s="19" t="n"/>
      <c r="R440" s="20" t="n"/>
      <c r="S440" s="19" t="n"/>
      <c r="T440" s="20" t="n"/>
      <c r="U440" s="20" t="n"/>
      <c r="V440" s="20" t="n"/>
      <c r="W440" s="20" t="n"/>
      <c r="X440" s="21">
        <f>IF(T440="","",T440-IF(U440="",0,U440)-IF(V440="",0,V440)-IF(W440="",0,W440))</f>
        <v/>
      </c>
      <c r="Y440" s="22">
        <f>IF(OR(R440="",R440=0,X440=""),"",X440/R440)</f>
        <v/>
      </c>
      <c r="Z440" s="16" t="n"/>
      <c r="AA440" s="16" t="n"/>
      <c r="AB440" s="16" t="n"/>
      <c r="AC440" s="16" t="n"/>
      <c r="AD440" s="16" t="n"/>
      <c r="AE440" s="16" t="n"/>
      <c r="AF440" s="16" t="n"/>
      <c r="AG440" s="16" t="n"/>
      <c r="AH440" s="23" t="n"/>
      <c r="AI440" s="21">
        <f>IF(X440="","",IF(G440="MXN",X440,IF(AH440="","",X440*AH440)))</f>
        <v/>
      </c>
      <c r="AJ440" s="16" t="n"/>
      <c r="AK440" s="24">
        <f>IF(B440="","",CHOOSE(WEEKDAY(B440,2),"Lunes","Martes","Miércoles","Jueves","Viernes","Sábado","Domingo"))</f>
        <v/>
      </c>
      <c r="AL440" s="24">
        <f>IF(C440="","",IF(HOUR(C440)&lt;6,"00-06",IF(HOUR(C440)&lt;10,"06-10",IF(HOUR(C440)&lt;14,"10-14",IF(HOUR(C440)&lt;18,"14-18",IF(HOUR(C440)&lt;22,"18-22","22-24"))))))</f>
        <v/>
      </c>
      <c r="AM440" s="21">
        <f>IF(B440="","",SUMIFS($X$7:X440,$AJ$7:AJ440,"&lt;&gt;No",$B$7:B440,"&lt;&gt;"))</f>
        <v/>
      </c>
      <c r="AN440" s="22">
        <f>IF(B440="","",SUMIFS($Y$7:Y440,$AJ$7:AJ440,"&lt;&gt;No",$B$7:B440,"&lt;&gt;"))</f>
        <v/>
      </c>
    </row>
    <row r="441">
      <c r="A441" s="16" t="n"/>
      <c r="B441" s="17" t="n"/>
      <c r="C441" s="18" t="n"/>
      <c r="D441" s="18" t="n"/>
      <c r="E441" s="16" t="n"/>
      <c r="F441" s="16" t="n"/>
      <c r="G441" s="16" t="n"/>
      <c r="H441" s="16" t="n"/>
      <c r="I441" s="16" t="n"/>
      <c r="J441" s="16" t="n"/>
      <c r="K441" s="16" t="n"/>
      <c r="L441" s="16" t="n"/>
      <c r="M441" s="19" t="n"/>
      <c r="N441" s="19" t="n"/>
      <c r="O441" s="19" t="n"/>
      <c r="P441" s="19" t="n"/>
      <c r="Q441" s="19" t="n"/>
      <c r="R441" s="20" t="n"/>
      <c r="S441" s="19" t="n"/>
      <c r="T441" s="20" t="n"/>
      <c r="U441" s="20" t="n"/>
      <c r="V441" s="20" t="n"/>
      <c r="W441" s="20" t="n"/>
      <c r="X441" s="21">
        <f>IF(T441="","",T441-IF(U441="",0,U441)-IF(V441="",0,V441)-IF(W441="",0,W441))</f>
        <v/>
      </c>
      <c r="Y441" s="22">
        <f>IF(OR(R441="",R441=0,X441=""),"",X441/R441)</f>
        <v/>
      </c>
      <c r="Z441" s="16" t="n"/>
      <c r="AA441" s="16" t="n"/>
      <c r="AB441" s="16" t="n"/>
      <c r="AC441" s="16" t="n"/>
      <c r="AD441" s="16" t="n"/>
      <c r="AE441" s="16" t="n"/>
      <c r="AF441" s="16" t="n"/>
      <c r="AG441" s="16" t="n"/>
      <c r="AH441" s="23" t="n"/>
      <c r="AI441" s="21">
        <f>IF(X441="","",IF(G441="MXN",X441,IF(AH441="","",X441*AH441)))</f>
        <v/>
      </c>
      <c r="AJ441" s="16" t="n"/>
      <c r="AK441" s="24">
        <f>IF(B441="","",CHOOSE(WEEKDAY(B441,2),"Lunes","Martes","Miércoles","Jueves","Viernes","Sábado","Domingo"))</f>
        <v/>
      </c>
      <c r="AL441" s="24">
        <f>IF(C441="","",IF(HOUR(C441)&lt;6,"00-06",IF(HOUR(C441)&lt;10,"06-10",IF(HOUR(C441)&lt;14,"10-14",IF(HOUR(C441)&lt;18,"14-18",IF(HOUR(C441)&lt;22,"18-22","22-24"))))))</f>
        <v/>
      </c>
      <c r="AM441" s="21">
        <f>IF(B441="","",SUMIFS($X$7:X441,$AJ$7:AJ441,"&lt;&gt;No",$B$7:B441,"&lt;&gt;"))</f>
        <v/>
      </c>
      <c r="AN441" s="22">
        <f>IF(B441="","",SUMIFS($Y$7:Y441,$AJ$7:AJ441,"&lt;&gt;No",$B$7:B441,"&lt;&gt;"))</f>
        <v/>
      </c>
    </row>
    <row r="442">
      <c r="A442" s="16" t="n"/>
      <c r="B442" s="17" t="n"/>
      <c r="C442" s="18" t="n"/>
      <c r="D442" s="18" t="n"/>
      <c r="E442" s="16" t="n"/>
      <c r="F442" s="16" t="n"/>
      <c r="G442" s="16" t="n"/>
      <c r="H442" s="16" t="n"/>
      <c r="I442" s="16" t="n"/>
      <c r="J442" s="16" t="n"/>
      <c r="K442" s="16" t="n"/>
      <c r="L442" s="16" t="n"/>
      <c r="M442" s="19" t="n"/>
      <c r="N442" s="19" t="n"/>
      <c r="O442" s="19" t="n"/>
      <c r="P442" s="19" t="n"/>
      <c r="Q442" s="19" t="n"/>
      <c r="R442" s="20" t="n"/>
      <c r="S442" s="19" t="n"/>
      <c r="T442" s="20" t="n"/>
      <c r="U442" s="20" t="n"/>
      <c r="V442" s="20" t="n"/>
      <c r="W442" s="20" t="n"/>
      <c r="X442" s="21">
        <f>IF(T442="","",T442-IF(U442="",0,U442)-IF(V442="",0,V442)-IF(W442="",0,W442))</f>
        <v/>
      </c>
      <c r="Y442" s="22">
        <f>IF(OR(R442="",R442=0,X442=""),"",X442/R442)</f>
        <v/>
      </c>
      <c r="Z442" s="16" t="n"/>
      <c r="AA442" s="16" t="n"/>
      <c r="AB442" s="16" t="n"/>
      <c r="AC442" s="16" t="n"/>
      <c r="AD442" s="16" t="n"/>
      <c r="AE442" s="16" t="n"/>
      <c r="AF442" s="16" t="n"/>
      <c r="AG442" s="16" t="n"/>
      <c r="AH442" s="23" t="n"/>
      <c r="AI442" s="21">
        <f>IF(X442="","",IF(G442="MXN",X442,IF(AH442="","",X442*AH442)))</f>
        <v/>
      </c>
      <c r="AJ442" s="16" t="n"/>
      <c r="AK442" s="24">
        <f>IF(B442="","",CHOOSE(WEEKDAY(B442,2),"Lunes","Martes","Miércoles","Jueves","Viernes","Sábado","Domingo"))</f>
        <v/>
      </c>
      <c r="AL442" s="24">
        <f>IF(C442="","",IF(HOUR(C442)&lt;6,"00-06",IF(HOUR(C442)&lt;10,"06-10",IF(HOUR(C442)&lt;14,"10-14",IF(HOUR(C442)&lt;18,"14-18",IF(HOUR(C442)&lt;22,"18-22","22-24"))))))</f>
        <v/>
      </c>
      <c r="AM442" s="21">
        <f>IF(B442="","",SUMIFS($X$7:X442,$AJ$7:AJ442,"&lt;&gt;No",$B$7:B442,"&lt;&gt;"))</f>
        <v/>
      </c>
      <c r="AN442" s="22">
        <f>IF(B442="","",SUMIFS($Y$7:Y442,$AJ$7:AJ442,"&lt;&gt;No",$B$7:B442,"&lt;&gt;"))</f>
        <v/>
      </c>
    </row>
    <row r="443">
      <c r="A443" s="16" t="n"/>
      <c r="B443" s="17" t="n"/>
      <c r="C443" s="18" t="n"/>
      <c r="D443" s="18" t="n"/>
      <c r="E443" s="16" t="n"/>
      <c r="F443" s="16" t="n"/>
      <c r="G443" s="16" t="n"/>
      <c r="H443" s="16" t="n"/>
      <c r="I443" s="16" t="n"/>
      <c r="J443" s="16" t="n"/>
      <c r="K443" s="16" t="n"/>
      <c r="L443" s="16" t="n"/>
      <c r="M443" s="19" t="n"/>
      <c r="N443" s="19" t="n"/>
      <c r="O443" s="19" t="n"/>
      <c r="P443" s="19" t="n"/>
      <c r="Q443" s="19" t="n"/>
      <c r="R443" s="20" t="n"/>
      <c r="S443" s="19" t="n"/>
      <c r="T443" s="20" t="n"/>
      <c r="U443" s="20" t="n"/>
      <c r="V443" s="20" t="n"/>
      <c r="W443" s="20" t="n"/>
      <c r="X443" s="21">
        <f>IF(T443="","",T443-IF(U443="",0,U443)-IF(V443="",0,V443)-IF(W443="",0,W443))</f>
        <v/>
      </c>
      <c r="Y443" s="22">
        <f>IF(OR(R443="",R443=0,X443=""),"",X443/R443)</f>
        <v/>
      </c>
      <c r="Z443" s="16" t="n"/>
      <c r="AA443" s="16" t="n"/>
      <c r="AB443" s="16" t="n"/>
      <c r="AC443" s="16" t="n"/>
      <c r="AD443" s="16" t="n"/>
      <c r="AE443" s="16" t="n"/>
      <c r="AF443" s="16" t="n"/>
      <c r="AG443" s="16" t="n"/>
      <c r="AH443" s="23" t="n"/>
      <c r="AI443" s="21">
        <f>IF(X443="","",IF(G443="MXN",X443,IF(AH443="","",X443*AH443)))</f>
        <v/>
      </c>
      <c r="AJ443" s="16" t="n"/>
      <c r="AK443" s="24">
        <f>IF(B443="","",CHOOSE(WEEKDAY(B443,2),"Lunes","Martes","Miércoles","Jueves","Viernes","Sábado","Domingo"))</f>
        <v/>
      </c>
      <c r="AL443" s="24">
        <f>IF(C443="","",IF(HOUR(C443)&lt;6,"00-06",IF(HOUR(C443)&lt;10,"06-10",IF(HOUR(C443)&lt;14,"10-14",IF(HOUR(C443)&lt;18,"14-18",IF(HOUR(C443)&lt;22,"18-22","22-24"))))))</f>
        <v/>
      </c>
      <c r="AM443" s="21">
        <f>IF(B443="","",SUMIFS($X$7:X443,$AJ$7:AJ443,"&lt;&gt;No",$B$7:B443,"&lt;&gt;"))</f>
        <v/>
      </c>
      <c r="AN443" s="22">
        <f>IF(B443="","",SUMIFS($Y$7:Y443,$AJ$7:AJ443,"&lt;&gt;No",$B$7:B443,"&lt;&gt;"))</f>
        <v/>
      </c>
    </row>
    <row r="444">
      <c r="A444" s="16" t="n"/>
      <c r="B444" s="17" t="n"/>
      <c r="C444" s="18" t="n"/>
      <c r="D444" s="18" t="n"/>
      <c r="E444" s="16" t="n"/>
      <c r="F444" s="16" t="n"/>
      <c r="G444" s="16" t="n"/>
      <c r="H444" s="16" t="n"/>
      <c r="I444" s="16" t="n"/>
      <c r="J444" s="16" t="n"/>
      <c r="K444" s="16" t="n"/>
      <c r="L444" s="16" t="n"/>
      <c r="M444" s="19" t="n"/>
      <c r="N444" s="19" t="n"/>
      <c r="O444" s="19" t="n"/>
      <c r="P444" s="19" t="n"/>
      <c r="Q444" s="19" t="n"/>
      <c r="R444" s="20" t="n"/>
      <c r="S444" s="19" t="n"/>
      <c r="T444" s="20" t="n"/>
      <c r="U444" s="20" t="n"/>
      <c r="V444" s="20" t="n"/>
      <c r="W444" s="20" t="n"/>
      <c r="X444" s="21">
        <f>IF(T444="","",T444-IF(U444="",0,U444)-IF(V444="",0,V444)-IF(W444="",0,W444))</f>
        <v/>
      </c>
      <c r="Y444" s="22">
        <f>IF(OR(R444="",R444=0,X444=""),"",X444/R444)</f>
        <v/>
      </c>
      <c r="Z444" s="16" t="n"/>
      <c r="AA444" s="16" t="n"/>
      <c r="AB444" s="16" t="n"/>
      <c r="AC444" s="16" t="n"/>
      <c r="AD444" s="16" t="n"/>
      <c r="AE444" s="16" t="n"/>
      <c r="AF444" s="16" t="n"/>
      <c r="AG444" s="16" t="n"/>
      <c r="AH444" s="23" t="n"/>
      <c r="AI444" s="21">
        <f>IF(X444="","",IF(G444="MXN",X444,IF(AH444="","",X444*AH444)))</f>
        <v/>
      </c>
      <c r="AJ444" s="16" t="n"/>
      <c r="AK444" s="24">
        <f>IF(B444="","",CHOOSE(WEEKDAY(B444,2),"Lunes","Martes","Miércoles","Jueves","Viernes","Sábado","Domingo"))</f>
        <v/>
      </c>
      <c r="AL444" s="24">
        <f>IF(C444="","",IF(HOUR(C444)&lt;6,"00-06",IF(HOUR(C444)&lt;10,"06-10",IF(HOUR(C444)&lt;14,"10-14",IF(HOUR(C444)&lt;18,"14-18",IF(HOUR(C444)&lt;22,"18-22","22-24"))))))</f>
        <v/>
      </c>
      <c r="AM444" s="21">
        <f>IF(B444="","",SUMIFS($X$7:X444,$AJ$7:AJ444,"&lt;&gt;No",$B$7:B444,"&lt;&gt;"))</f>
        <v/>
      </c>
      <c r="AN444" s="22">
        <f>IF(B444="","",SUMIFS($Y$7:Y444,$AJ$7:AJ444,"&lt;&gt;No",$B$7:B444,"&lt;&gt;"))</f>
        <v/>
      </c>
    </row>
    <row r="445">
      <c r="A445" s="16" t="n"/>
      <c r="B445" s="17" t="n"/>
      <c r="C445" s="18" t="n"/>
      <c r="D445" s="18" t="n"/>
      <c r="E445" s="16" t="n"/>
      <c r="F445" s="16" t="n"/>
      <c r="G445" s="16" t="n"/>
      <c r="H445" s="16" t="n"/>
      <c r="I445" s="16" t="n"/>
      <c r="J445" s="16" t="n"/>
      <c r="K445" s="16" t="n"/>
      <c r="L445" s="16" t="n"/>
      <c r="M445" s="19" t="n"/>
      <c r="N445" s="19" t="n"/>
      <c r="O445" s="19" t="n"/>
      <c r="P445" s="19" t="n"/>
      <c r="Q445" s="19" t="n"/>
      <c r="R445" s="20" t="n"/>
      <c r="S445" s="19" t="n"/>
      <c r="T445" s="20" t="n"/>
      <c r="U445" s="20" t="n"/>
      <c r="V445" s="20" t="n"/>
      <c r="W445" s="20" t="n"/>
      <c r="X445" s="21">
        <f>IF(T445="","",T445-IF(U445="",0,U445)-IF(V445="",0,V445)-IF(W445="",0,W445))</f>
        <v/>
      </c>
      <c r="Y445" s="22">
        <f>IF(OR(R445="",R445=0,X445=""),"",X445/R445)</f>
        <v/>
      </c>
      <c r="Z445" s="16" t="n"/>
      <c r="AA445" s="16" t="n"/>
      <c r="AB445" s="16" t="n"/>
      <c r="AC445" s="16" t="n"/>
      <c r="AD445" s="16" t="n"/>
      <c r="AE445" s="16" t="n"/>
      <c r="AF445" s="16" t="n"/>
      <c r="AG445" s="16" t="n"/>
      <c r="AH445" s="23" t="n"/>
      <c r="AI445" s="21">
        <f>IF(X445="","",IF(G445="MXN",X445,IF(AH445="","",X445*AH445)))</f>
        <v/>
      </c>
      <c r="AJ445" s="16" t="n"/>
      <c r="AK445" s="24">
        <f>IF(B445="","",CHOOSE(WEEKDAY(B445,2),"Lunes","Martes","Miércoles","Jueves","Viernes","Sábado","Domingo"))</f>
        <v/>
      </c>
      <c r="AL445" s="24">
        <f>IF(C445="","",IF(HOUR(C445)&lt;6,"00-06",IF(HOUR(C445)&lt;10,"06-10",IF(HOUR(C445)&lt;14,"10-14",IF(HOUR(C445)&lt;18,"14-18",IF(HOUR(C445)&lt;22,"18-22","22-24"))))))</f>
        <v/>
      </c>
      <c r="AM445" s="21">
        <f>IF(B445="","",SUMIFS($X$7:X445,$AJ$7:AJ445,"&lt;&gt;No",$B$7:B445,"&lt;&gt;"))</f>
        <v/>
      </c>
      <c r="AN445" s="22">
        <f>IF(B445="","",SUMIFS($Y$7:Y445,$AJ$7:AJ445,"&lt;&gt;No",$B$7:B445,"&lt;&gt;"))</f>
        <v/>
      </c>
    </row>
    <row r="446">
      <c r="A446" s="16" t="n"/>
      <c r="B446" s="17" t="n"/>
      <c r="C446" s="18" t="n"/>
      <c r="D446" s="18" t="n"/>
      <c r="E446" s="16" t="n"/>
      <c r="F446" s="16" t="n"/>
      <c r="G446" s="16" t="n"/>
      <c r="H446" s="16" t="n"/>
      <c r="I446" s="16" t="n"/>
      <c r="J446" s="16" t="n"/>
      <c r="K446" s="16" t="n"/>
      <c r="L446" s="16" t="n"/>
      <c r="M446" s="19" t="n"/>
      <c r="N446" s="19" t="n"/>
      <c r="O446" s="19" t="n"/>
      <c r="P446" s="19" t="n"/>
      <c r="Q446" s="19" t="n"/>
      <c r="R446" s="20" t="n"/>
      <c r="S446" s="19" t="n"/>
      <c r="T446" s="20" t="n"/>
      <c r="U446" s="20" t="n"/>
      <c r="V446" s="20" t="n"/>
      <c r="W446" s="20" t="n"/>
      <c r="X446" s="21">
        <f>IF(T446="","",T446-IF(U446="",0,U446)-IF(V446="",0,V446)-IF(W446="",0,W446))</f>
        <v/>
      </c>
      <c r="Y446" s="22">
        <f>IF(OR(R446="",R446=0,X446=""),"",X446/R446)</f>
        <v/>
      </c>
      <c r="Z446" s="16" t="n"/>
      <c r="AA446" s="16" t="n"/>
      <c r="AB446" s="16" t="n"/>
      <c r="AC446" s="16" t="n"/>
      <c r="AD446" s="16" t="n"/>
      <c r="AE446" s="16" t="n"/>
      <c r="AF446" s="16" t="n"/>
      <c r="AG446" s="16" t="n"/>
      <c r="AH446" s="23" t="n"/>
      <c r="AI446" s="21">
        <f>IF(X446="","",IF(G446="MXN",X446,IF(AH446="","",X446*AH446)))</f>
        <v/>
      </c>
      <c r="AJ446" s="16" t="n"/>
      <c r="AK446" s="24">
        <f>IF(B446="","",CHOOSE(WEEKDAY(B446,2),"Lunes","Martes","Miércoles","Jueves","Viernes","Sábado","Domingo"))</f>
        <v/>
      </c>
      <c r="AL446" s="24">
        <f>IF(C446="","",IF(HOUR(C446)&lt;6,"00-06",IF(HOUR(C446)&lt;10,"06-10",IF(HOUR(C446)&lt;14,"10-14",IF(HOUR(C446)&lt;18,"14-18",IF(HOUR(C446)&lt;22,"18-22","22-24"))))))</f>
        <v/>
      </c>
      <c r="AM446" s="21">
        <f>IF(B446="","",SUMIFS($X$7:X446,$AJ$7:AJ446,"&lt;&gt;No",$B$7:B446,"&lt;&gt;"))</f>
        <v/>
      </c>
      <c r="AN446" s="22">
        <f>IF(B446="","",SUMIFS($Y$7:Y446,$AJ$7:AJ446,"&lt;&gt;No",$B$7:B446,"&lt;&gt;"))</f>
        <v/>
      </c>
    </row>
    <row r="447">
      <c r="A447" s="16" t="n"/>
      <c r="B447" s="17" t="n"/>
      <c r="C447" s="18" t="n"/>
      <c r="D447" s="18" t="n"/>
      <c r="E447" s="16" t="n"/>
      <c r="F447" s="16" t="n"/>
      <c r="G447" s="16" t="n"/>
      <c r="H447" s="16" t="n"/>
      <c r="I447" s="16" t="n"/>
      <c r="J447" s="16" t="n"/>
      <c r="K447" s="16" t="n"/>
      <c r="L447" s="16" t="n"/>
      <c r="M447" s="19" t="n"/>
      <c r="N447" s="19" t="n"/>
      <c r="O447" s="19" t="n"/>
      <c r="P447" s="19" t="n"/>
      <c r="Q447" s="19" t="n"/>
      <c r="R447" s="20" t="n"/>
      <c r="S447" s="19" t="n"/>
      <c r="T447" s="20" t="n"/>
      <c r="U447" s="20" t="n"/>
      <c r="V447" s="20" t="n"/>
      <c r="W447" s="20" t="n"/>
      <c r="X447" s="21">
        <f>IF(T447="","",T447-IF(U447="",0,U447)-IF(V447="",0,V447)-IF(W447="",0,W447))</f>
        <v/>
      </c>
      <c r="Y447" s="22">
        <f>IF(OR(R447="",R447=0,X447=""),"",X447/R447)</f>
        <v/>
      </c>
      <c r="Z447" s="16" t="n"/>
      <c r="AA447" s="16" t="n"/>
      <c r="AB447" s="16" t="n"/>
      <c r="AC447" s="16" t="n"/>
      <c r="AD447" s="16" t="n"/>
      <c r="AE447" s="16" t="n"/>
      <c r="AF447" s="16" t="n"/>
      <c r="AG447" s="16" t="n"/>
      <c r="AH447" s="23" t="n"/>
      <c r="AI447" s="21">
        <f>IF(X447="","",IF(G447="MXN",X447,IF(AH447="","",X447*AH447)))</f>
        <v/>
      </c>
      <c r="AJ447" s="16" t="n"/>
      <c r="AK447" s="24">
        <f>IF(B447="","",CHOOSE(WEEKDAY(B447,2),"Lunes","Martes","Miércoles","Jueves","Viernes","Sábado","Domingo"))</f>
        <v/>
      </c>
      <c r="AL447" s="24">
        <f>IF(C447="","",IF(HOUR(C447)&lt;6,"00-06",IF(HOUR(C447)&lt;10,"06-10",IF(HOUR(C447)&lt;14,"10-14",IF(HOUR(C447)&lt;18,"14-18",IF(HOUR(C447)&lt;22,"18-22","22-24"))))))</f>
        <v/>
      </c>
      <c r="AM447" s="21">
        <f>IF(B447="","",SUMIFS($X$7:X447,$AJ$7:AJ447,"&lt;&gt;No",$B$7:B447,"&lt;&gt;"))</f>
        <v/>
      </c>
      <c r="AN447" s="22">
        <f>IF(B447="","",SUMIFS($Y$7:Y447,$AJ$7:AJ447,"&lt;&gt;No",$B$7:B447,"&lt;&gt;"))</f>
        <v/>
      </c>
    </row>
    <row r="448">
      <c r="A448" s="16" t="n"/>
      <c r="B448" s="17" t="n"/>
      <c r="C448" s="18" t="n"/>
      <c r="D448" s="18" t="n"/>
      <c r="E448" s="16" t="n"/>
      <c r="F448" s="16" t="n"/>
      <c r="G448" s="16" t="n"/>
      <c r="H448" s="16" t="n"/>
      <c r="I448" s="16" t="n"/>
      <c r="J448" s="16" t="n"/>
      <c r="K448" s="16" t="n"/>
      <c r="L448" s="16" t="n"/>
      <c r="M448" s="19" t="n"/>
      <c r="N448" s="19" t="n"/>
      <c r="O448" s="19" t="n"/>
      <c r="P448" s="19" t="n"/>
      <c r="Q448" s="19" t="n"/>
      <c r="R448" s="20" t="n"/>
      <c r="S448" s="19" t="n"/>
      <c r="T448" s="20" t="n"/>
      <c r="U448" s="20" t="n"/>
      <c r="V448" s="20" t="n"/>
      <c r="W448" s="20" t="n"/>
      <c r="X448" s="21">
        <f>IF(T448="","",T448-IF(U448="",0,U448)-IF(V448="",0,V448)-IF(W448="",0,W448))</f>
        <v/>
      </c>
      <c r="Y448" s="22">
        <f>IF(OR(R448="",R448=0,X448=""),"",X448/R448)</f>
        <v/>
      </c>
      <c r="Z448" s="16" t="n"/>
      <c r="AA448" s="16" t="n"/>
      <c r="AB448" s="16" t="n"/>
      <c r="AC448" s="16" t="n"/>
      <c r="AD448" s="16" t="n"/>
      <c r="AE448" s="16" t="n"/>
      <c r="AF448" s="16" t="n"/>
      <c r="AG448" s="16" t="n"/>
      <c r="AH448" s="23" t="n"/>
      <c r="AI448" s="21">
        <f>IF(X448="","",IF(G448="MXN",X448,IF(AH448="","",X448*AH448)))</f>
        <v/>
      </c>
      <c r="AJ448" s="16" t="n"/>
      <c r="AK448" s="24">
        <f>IF(B448="","",CHOOSE(WEEKDAY(B448,2),"Lunes","Martes","Miércoles","Jueves","Viernes","Sábado","Domingo"))</f>
        <v/>
      </c>
      <c r="AL448" s="24">
        <f>IF(C448="","",IF(HOUR(C448)&lt;6,"00-06",IF(HOUR(C448)&lt;10,"06-10",IF(HOUR(C448)&lt;14,"10-14",IF(HOUR(C448)&lt;18,"14-18",IF(HOUR(C448)&lt;22,"18-22","22-24"))))))</f>
        <v/>
      </c>
      <c r="AM448" s="21">
        <f>IF(B448="","",SUMIFS($X$7:X448,$AJ$7:AJ448,"&lt;&gt;No",$B$7:B448,"&lt;&gt;"))</f>
        <v/>
      </c>
      <c r="AN448" s="22">
        <f>IF(B448="","",SUMIFS($Y$7:Y448,$AJ$7:AJ448,"&lt;&gt;No",$B$7:B448,"&lt;&gt;"))</f>
        <v/>
      </c>
    </row>
    <row r="449">
      <c r="A449" s="16" t="n"/>
      <c r="B449" s="17" t="n"/>
      <c r="C449" s="18" t="n"/>
      <c r="D449" s="18" t="n"/>
      <c r="E449" s="16" t="n"/>
      <c r="F449" s="16" t="n"/>
      <c r="G449" s="16" t="n"/>
      <c r="H449" s="16" t="n"/>
      <c r="I449" s="16" t="n"/>
      <c r="J449" s="16" t="n"/>
      <c r="K449" s="16" t="n"/>
      <c r="L449" s="16" t="n"/>
      <c r="M449" s="19" t="n"/>
      <c r="N449" s="19" t="n"/>
      <c r="O449" s="19" t="n"/>
      <c r="P449" s="19" t="n"/>
      <c r="Q449" s="19" t="n"/>
      <c r="R449" s="20" t="n"/>
      <c r="S449" s="19" t="n"/>
      <c r="T449" s="20" t="n"/>
      <c r="U449" s="20" t="n"/>
      <c r="V449" s="20" t="n"/>
      <c r="W449" s="20" t="n"/>
      <c r="X449" s="21">
        <f>IF(T449="","",T449-IF(U449="",0,U449)-IF(V449="",0,V449)-IF(W449="",0,W449))</f>
        <v/>
      </c>
      <c r="Y449" s="22">
        <f>IF(OR(R449="",R449=0,X449=""),"",X449/R449)</f>
        <v/>
      </c>
      <c r="Z449" s="16" t="n"/>
      <c r="AA449" s="16" t="n"/>
      <c r="AB449" s="16" t="n"/>
      <c r="AC449" s="16" t="n"/>
      <c r="AD449" s="16" t="n"/>
      <c r="AE449" s="16" t="n"/>
      <c r="AF449" s="16" t="n"/>
      <c r="AG449" s="16" t="n"/>
      <c r="AH449" s="23" t="n"/>
      <c r="AI449" s="21">
        <f>IF(X449="","",IF(G449="MXN",X449,IF(AH449="","",X449*AH449)))</f>
        <v/>
      </c>
      <c r="AJ449" s="16" t="n"/>
      <c r="AK449" s="24">
        <f>IF(B449="","",CHOOSE(WEEKDAY(B449,2),"Lunes","Martes","Miércoles","Jueves","Viernes","Sábado","Domingo"))</f>
        <v/>
      </c>
      <c r="AL449" s="24">
        <f>IF(C449="","",IF(HOUR(C449)&lt;6,"00-06",IF(HOUR(C449)&lt;10,"06-10",IF(HOUR(C449)&lt;14,"10-14",IF(HOUR(C449)&lt;18,"14-18",IF(HOUR(C449)&lt;22,"18-22","22-24"))))))</f>
        <v/>
      </c>
      <c r="AM449" s="21">
        <f>IF(B449="","",SUMIFS($X$7:X449,$AJ$7:AJ449,"&lt;&gt;No",$B$7:B449,"&lt;&gt;"))</f>
        <v/>
      </c>
      <c r="AN449" s="22">
        <f>IF(B449="","",SUMIFS($Y$7:Y449,$AJ$7:AJ449,"&lt;&gt;No",$B$7:B449,"&lt;&gt;"))</f>
        <v/>
      </c>
    </row>
    <row r="450">
      <c r="A450" s="16" t="n"/>
      <c r="B450" s="17" t="n"/>
      <c r="C450" s="18" t="n"/>
      <c r="D450" s="18" t="n"/>
      <c r="E450" s="16" t="n"/>
      <c r="F450" s="16" t="n"/>
      <c r="G450" s="16" t="n"/>
      <c r="H450" s="16" t="n"/>
      <c r="I450" s="16" t="n"/>
      <c r="J450" s="16" t="n"/>
      <c r="K450" s="16" t="n"/>
      <c r="L450" s="16" t="n"/>
      <c r="M450" s="19" t="n"/>
      <c r="N450" s="19" t="n"/>
      <c r="O450" s="19" t="n"/>
      <c r="P450" s="19" t="n"/>
      <c r="Q450" s="19" t="n"/>
      <c r="R450" s="20" t="n"/>
      <c r="S450" s="19" t="n"/>
      <c r="T450" s="20" t="n"/>
      <c r="U450" s="20" t="n"/>
      <c r="V450" s="20" t="n"/>
      <c r="W450" s="20" t="n"/>
      <c r="X450" s="21">
        <f>IF(T450="","",T450-IF(U450="",0,U450)-IF(V450="",0,V450)-IF(W450="",0,W450))</f>
        <v/>
      </c>
      <c r="Y450" s="22">
        <f>IF(OR(R450="",R450=0,X450=""),"",X450/R450)</f>
        <v/>
      </c>
      <c r="Z450" s="16" t="n"/>
      <c r="AA450" s="16" t="n"/>
      <c r="AB450" s="16" t="n"/>
      <c r="AC450" s="16" t="n"/>
      <c r="AD450" s="16" t="n"/>
      <c r="AE450" s="16" t="n"/>
      <c r="AF450" s="16" t="n"/>
      <c r="AG450" s="16" t="n"/>
      <c r="AH450" s="23" t="n"/>
      <c r="AI450" s="21">
        <f>IF(X450="","",IF(G450="MXN",X450,IF(AH450="","",X450*AH450)))</f>
        <v/>
      </c>
      <c r="AJ450" s="16" t="n"/>
      <c r="AK450" s="24">
        <f>IF(B450="","",CHOOSE(WEEKDAY(B450,2),"Lunes","Martes","Miércoles","Jueves","Viernes","Sábado","Domingo"))</f>
        <v/>
      </c>
      <c r="AL450" s="24">
        <f>IF(C450="","",IF(HOUR(C450)&lt;6,"00-06",IF(HOUR(C450)&lt;10,"06-10",IF(HOUR(C450)&lt;14,"10-14",IF(HOUR(C450)&lt;18,"14-18",IF(HOUR(C450)&lt;22,"18-22","22-24"))))))</f>
        <v/>
      </c>
      <c r="AM450" s="21">
        <f>IF(B450="","",SUMIFS($X$7:X450,$AJ$7:AJ450,"&lt;&gt;No",$B$7:B450,"&lt;&gt;"))</f>
        <v/>
      </c>
      <c r="AN450" s="22">
        <f>IF(B450="","",SUMIFS($Y$7:Y450,$AJ$7:AJ450,"&lt;&gt;No",$B$7:B450,"&lt;&gt;"))</f>
        <v/>
      </c>
    </row>
    <row r="451">
      <c r="A451" s="16" t="n"/>
      <c r="B451" s="17" t="n"/>
      <c r="C451" s="18" t="n"/>
      <c r="D451" s="18" t="n"/>
      <c r="E451" s="16" t="n"/>
      <c r="F451" s="16" t="n"/>
      <c r="G451" s="16" t="n"/>
      <c r="H451" s="16" t="n"/>
      <c r="I451" s="16" t="n"/>
      <c r="J451" s="16" t="n"/>
      <c r="K451" s="16" t="n"/>
      <c r="L451" s="16" t="n"/>
      <c r="M451" s="19" t="n"/>
      <c r="N451" s="19" t="n"/>
      <c r="O451" s="19" t="n"/>
      <c r="P451" s="19" t="n"/>
      <c r="Q451" s="19" t="n"/>
      <c r="R451" s="20" t="n"/>
      <c r="S451" s="19" t="n"/>
      <c r="T451" s="20" t="n"/>
      <c r="U451" s="20" t="n"/>
      <c r="V451" s="20" t="n"/>
      <c r="W451" s="20" t="n"/>
      <c r="X451" s="21">
        <f>IF(T451="","",T451-IF(U451="",0,U451)-IF(V451="",0,V451)-IF(W451="",0,W451))</f>
        <v/>
      </c>
      <c r="Y451" s="22">
        <f>IF(OR(R451="",R451=0,X451=""),"",X451/R451)</f>
        <v/>
      </c>
      <c r="Z451" s="16" t="n"/>
      <c r="AA451" s="16" t="n"/>
      <c r="AB451" s="16" t="n"/>
      <c r="AC451" s="16" t="n"/>
      <c r="AD451" s="16" t="n"/>
      <c r="AE451" s="16" t="n"/>
      <c r="AF451" s="16" t="n"/>
      <c r="AG451" s="16" t="n"/>
      <c r="AH451" s="23" t="n"/>
      <c r="AI451" s="21">
        <f>IF(X451="","",IF(G451="MXN",X451,IF(AH451="","",X451*AH451)))</f>
        <v/>
      </c>
      <c r="AJ451" s="16" t="n"/>
      <c r="AK451" s="24">
        <f>IF(B451="","",CHOOSE(WEEKDAY(B451,2),"Lunes","Martes","Miércoles","Jueves","Viernes","Sábado","Domingo"))</f>
        <v/>
      </c>
      <c r="AL451" s="24">
        <f>IF(C451="","",IF(HOUR(C451)&lt;6,"00-06",IF(HOUR(C451)&lt;10,"06-10",IF(HOUR(C451)&lt;14,"10-14",IF(HOUR(C451)&lt;18,"14-18",IF(HOUR(C451)&lt;22,"18-22","22-24"))))))</f>
        <v/>
      </c>
      <c r="AM451" s="21">
        <f>IF(B451="","",SUMIFS($X$7:X451,$AJ$7:AJ451,"&lt;&gt;No",$B$7:B451,"&lt;&gt;"))</f>
        <v/>
      </c>
      <c r="AN451" s="22">
        <f>IF(B451="","",SUMIFS($Y$7:Y451,$AJ$7:AJ451,"&lt;&gt;No",$B$7:B451,"&lt;&gt;"))</f>
        <v/>
      </c>
    </row>
    <row r="452">
      <c r="A452" s="16" t="n"/>
      <c r="B452" s="17" t="n"/>
      <c r="C452" s="18" t="n"/>
      <c r="D452" s="18" t="n"/>
      <c r="E452" s="16" t="n"/>
      <c r="F452" s="16" t="n"/>
      <c r="G452" s="16" t="n"/>
      <c r="H452" s="16" t="n"/>
      <c r="I452" s="16" t="n"/>
      <c r="J452" s="16" t="n"/>
      <c r="K452" s="16" t="n"/>
      <c r="L452" s="16" t="n"/>
      <c r="M452" s="19" t="n"/>
      <c r="N452" s="19" t="n"/>
      <c r="O452" s="19" t="n"/>
      <c r="P452" s="19" t="n"/>
      <c r="Q452" s="19" t="n"/>
      <c r="R452" s="20" t="n"/>
      <c r="S452" s="19" t="n"/>
      <c r="T452" s="20" t="n"/>
      <c r="U452" s="20" t="n"/>
      <c r="V452" s="20" t="n"/>
      <c r="W452" s="20" t="n"/>
      <c r="X452" s="21">
        <f>IF(T452="","",T452-IF(U452="",0,U452)-IF(V452="",0,V452)-IF(W452="",0,W452))</f>
        <v/>
      </c>
      <c r="Y452" s="22">
        <f>IF(OR(R452="",R452=0,X452=""),"",X452/R452)</f>
        <v/>
      </c>
      <c r="Z452" s="16" t="n"/>
      <c r="AA452" s="16" t="n"/>
      <c r="AB452" s="16" t="n"/>
      <c r="AC452" s="16" t="n"/>
      <c r="AD452" s="16" t="n"/>
      <c r="AE452" s="16" t="n"/>
      <c r="AF452" s="16" t="n"/>
      <c r="AG452" s="16" t="n"/>
      <c r="AH452" s="23" t="n"/>
      <c r="AI452" s="21">
        <f>IF(X452="","",IF(G452="MXN",X452,IF(AH452="","",X452*AH452)))</f>
        <v/>
      </c>
      <c r="AJ452" s="16" t="n"/>
      <c r="AK452" s="24">
        <f>IF(B452="","",CHOOSE(WEEKDAY(B452,2),"Lunes","Martes","Miércoles","Jueves","Viernes","Sábado","Domingo"))</f>
        <v/>
      </c>
      <c r="AL452" s="24">
        <f>IF(C452="","",IF(HOUR(C452)&lt;6,"00-06",IF(HOUR(C452)&lt;10,"06-10",IF(HOUR(C452)&lt;14,"10-14",IF(HOUR(C452)&lt;18,"14-18",IF(HOUR(C452)&lt;22,"18-22","22-24"))))))</f>
        <v/>
      </c>
      <c r="AM452" s="21">
        <f>IF(B452="","",SUMIFS($X$7:X452,$AJ$7:AJ452,"&lt;&gt;No",$B$7:B452,"&lt;&gt;"))</f>
        <v/>
      </c>
      <c r="AN452" s="22">
        <f>IF(B452="","",SUMIFS($Y$7:Y452,$AJ$7:AJ452,"&lt;&gt;No",$B$7:B452,"&lt;&gt;"))</f>
        <v/>
      </c>
    </row>
    <row r="453">
      <c r="A453" s="16" t="n"/>
      <c r="B453" s="17" t="n"/>
      <c r="C453" s="18" t="n"/>
      <c r="D453" s="18" t="n"/>
      <c r="E453" s="16" t="n"/>
      <c r="F453" s="16" t="n"/>
      <c r="G453" s="16" t="n"/>
      <c r="H453" s="16" t="n"/>
      <c r="I453" s="16" t="n"/>
      <c r="J453" s="16" t="n"/>
      <c r="K453" s="16" t="n"/>
      <c r="L453" s="16" t="n"/>
      <c r="M453" s="19" t="n"/>
      <c r="N453" s="19" t="n"/>
      <c r="O453" s="19" t="n"/>
      <c r="P453" s="19" t="n"/>
      <c r="Q453" s="19" t="n"/>
      <c r="R453" s="20" t="n"/>
      <c r="S453" s="19" t="n"/>
      <c r="T453" s="20" t="n"/>
      <c r="U453" s="20" t="n"/>
      <c r="V453" s="20" t="n"/>
      <c r="W453" s="20" t="n"/>
      <c r="X453" s="21">
        <f>IF(T453="","",T453-IF(U453="",0,U453)-IF(V453="",0,V453)-IF(W453="",0,W453))</f>
        <v/>
      </c>
      <c r="Y453" s="22">
        <f>IF(OR(R453="",R453=0,X453=""),"",X453/R453)</f>
        <v/>
      </c>
      <c r="Z453" s="16" t="n"/>
      <c r="AA453" s="16" t="n"/>
      <c r="AB453" s="16" t="n"/>
      <c r="AC453" s="16" t="n"/>
      <c r="AD453" s="16" t="n"/>
      <c r="AE453" s="16" t="n"/>
      <c r="AF453" s="16" t="n"/>
      <c r="AG453" s="16" t="n"/>
      <c r="AH453" s="23" t="n"/>
      <c r="AI453" s="21">
        <f>IF(X453="","",IF(G453="MXN",X453,IF(AH453="","",X453*AH453)))</f>
        <v/>
      </c>
      <c r="AJ453" s="16" t="n"/>
      <c r="AK453" s="24">
        <f>IF(B453="","",CHOOSE(WEEKDAY(B453,2),"Lunes","Martes","Miércoles","Jueves","Viernes","Sábado","Domingo"))</f>
        <v/>
      </c>
      <c r="AL453" s="24">
        <f>IF(C453="","",IF(HOUR(C453)&lt;6,"00-06",IF(HOUR(C453)&lt;10,"06-10",IF(HOUR(C453)&lt;14,"10-14",IF(HOUR(C453)&lt;18,"14-18",IF(HOUR(C453)&lt;22,"18-22","22-24"))))))</f>
        <v/>
      </c>
      <c r="AM453" s="21">
        <f>IF(B453="","",SUMIFS($X$7:X453,$AJ$7:AJ453,"&lt;&gt;No",$B$7:B453,"&lt;&gt;"))</f>
        <v/>
      </c>
      <c r="AN453" s="22">
        <f>IF(B453="","",SUMIFS($Y$7:Y453,$AJ$7:AJ453,"&lt;&gt;No",$B$7:B453,"&lt;&gt;"))</f>
        <v/>
      </c>
    </row>
    <row r="454">
      <c r="A454" s="16" t="n"/>
      <c r="B454" s="17" t="n"/>
      <c r="C454" s="18" t="n"/>
      <c r="D454" s="18" t="n"/>
      <c r="E454" s="16" t="n"/>
      <c r="F454" s="16" t="n"/>
      <c r="G454" s="16" t="n"/>
      <c r="H454" s="16" t="n"/>
      <c r="I454" s="16" t="n"/>
      <c r="J454" s="16" t="n"/>
      <c r="K454" s="16" t="n"/>
      <c r="L454" s="16" t="n"/>
      <c r="M454" s="19" t="n"/>
      <c r="N454" s="19" t="n"/>
      <c r="O454" s="19" t="n"/>
      <c r="P454" s="19" t="n"/>
      <c r="Q454" s="19" t="n"/>
      <c r="R454" s="20" t="n"/>
      <c r="S454" s="19" t="n"/>
      <c r="T454" s="20" t="n"/>
      <c r="U454" s="20" t="n"/>
      <c r="V454" s="20" t="n"/>
      <c r="W454" s="20" t="n"/>
      <c r="X454" s="21">
        <f>IF(T454="","",T454-IF(U454="",0,U454)-IF(V454="",0,V454)-IF(W454="",0,W454))</f>
        <v/>
      </c>
      <c r="Y454" s="22">
        <f>IF(OR(R454="",R454=0,X454=""),"",X454/R454)</f>
        <v/>
      </c>
      <c r="Z454" s="16" t="n"/>
      <c r="AA454" s="16" t="n"/>
      <c r="AB454" s="16" t="n"/>
      <c r="AC454" s="16" t="n"/>
      <c r="AD454" s="16" t="n"/>
      <c r="AE454" s="16" t="n"/>
      <c r="AF454" s="16" t="n"/>
      <c r="AG454" s="16" t="n"/>
      <c r="AH454" s="23" t="n"/>
      <c r="AI454" s="21">
        <f>IF(X454="","",IF(G454="MXN",X454,IF(AH454="","",X454*AH454)))</f>
        <v/>
      </c>
      <c r="AJ454" s="16" t="n"/>
      <c r="AK454" s="24">
        <f>IF(B454="","",CHOOSE(WEEKDAY(B454,2),"Lunes","Martes","Miércoles","Jueves","Viernes","Sábado","Domingo"))</f>
        <v/>
      </c>
      <c r="AL454" s="24">
        <f>IF(C454="","",IF(HOUR(C454)&lt;6,"00-06",IF(HOUR(C454)&lt;10,"06-10",IF(HOUR(C454)&lt;14,"10-14",IF(HOUR(C454)&lt;18,"14-18",IF(HOUR(C454)&lt;22,"18-22","22-24"))))))</f>
        <v/>
      </c>
      <c r="AM454" s="21">
        <f>IF(B454="","",SUMIFS($X$7:X454,$AJ$7:AJ454,"&lt;&gt;No",$B$7:B454,"&lt;&gt;"))</f>
        <v/>
      </c>
      <c r="AN454" s="22">
        <f>IF(B454="","",SUMIFS($Y$7:Y454,$AJ$7:AJ454,"&lt;&gt;No",$B$7:B454,"&lt;&gt;"))</f>
        <v/>
      </c>
    </row>
    <row r="455">
      <c r="A455" s="16" t="n"/>
      <c r="B455" s="17" t="n"/>
      <c r="C455" s="18" t="n"/>
      <c r="D455" s="18" t="n"/>
      <c r="E455" s="16" t="n"/>
      <c r="F455" s="16" t="n"/>
      <c r="G455" s="16" t="n"/>
      <c r="H455" s="16" t="n"/>
      <c r="I455" s="16" t="n"/>
      <c r="J455" s="16" t="n"/>
      <c r="K455" s="16" t="n"/>
      <c r="L455" s="16" t="n"/>
      <c r="M455" s="19" t="n"/>
      <c r="N455" s="19" t="n"/>
      <c r="O455" s="19" t="n"/>
      <c r="P455" s="19" t="n"/>
      <c r="Q455" s="19" t="n"/>
      <c r="R455" s="20" t="n"/>
      <c r="S455" s="19" t="n"/>
      <c r="T455" s="20" t="n"/>
      <c r="U455" s="20" t="n"/>
      <c r="V455" s="20" t="n"/>
      <c r="W455" s="20" t="n"/>
      <c r="X455" s="21">
        <f>IF(T455="","",T455-IF(U455="",0,U455)-IF(V455="",0,V455)-IF(W455="",0,W455))</f>
        <v/>
      </c>
      <c r="Y455" s="22">
        <f>IF(OR(R455="",R455=0,X455=""),"",X455/R455)</f>
        <v/>
      </c>
      <c r="Z455" s="16" t="n"/>
      <c r="AA455" s="16" t="n"/>
      <c r="AB455" s="16" t="n"/>
      <c r="AC455" s="16" t="n"/>
      <c r="AD455" s="16" t="n"/>
      <c r="AE455" s="16" t="n"/>
      <c r="AF455" s="16" t="n"/>
      <c r="AG455" s="16" t="n"/>
      <c r="AH455" s="23" t="n"/>
      <c r="AI455" s="21">
        <f>IF(X455="","",IF(G455="MXN",X455,IF(AH455="","",X455*AH455)))</f>
        <v/>
      </c>
      <c r="AJ455" s="16" t="n"/>
      <c r="AK455" s="24">
        <f>IF(B455="","",CHOOSE(WEEKDAY(B455,2),"Lunes","Martes","Miércoles","Jueves","Viernes","Sábado","Domingo"))</f>
        <v/>
      </c>
      <c r="AL455" s="24">
        <f>IF(C455="","",IF(HOUR(C455)&lt;6,"00-06",IF(HOUR(C455)&lt;10,"06-10",IF(HOUR(C455)&lt;14,"10-14",IF(HOUR(C455)&lt;18,"14-18",IF(HOUR(C455)&lt;22,"18-22","22-24"))))))</f>
        <v/>
      </c>
      <c r="AM455" s="21">
        <f>IF(B455="","",SUMIFS($X$7:X455,$AJ$7:AJ455,"&lt;&gt;No",$B$7:B455,"&lt;&gt;"))</f>
        <v/>
      </c>
      <c r="AN455" s="22">
        <f>IF(B455="","",SUMIFS($Y$7:Y455,$AJ$7:AJ455,"&lt;&gt;No",$B$7:B455,"&lt;&gt;"))</f>
        <v/>
      </c>
    </row>
    <row r="456">
      <c r="A456" s="16" t="n"/>
      <c r="B456" s="17" t="n"/>
      <c r="C456" s="18" t="n"/>
      <c r="D456" s="18" t="n"/>
      <c r="E456" s="16" t="n"/>
      <c r="F456" s="16" t="n"/>
      <c r="G456" s="16" t="n"/>
      <c r="H456" s="16" t="n"/>
      <c r="I456" s="16" t="n"/>
      <c r="J456" s="16" t="n"/>
      <c r="K456" s="16" t="n"/>
      <c r="L456" s="16" t="n"/>
      <c r="M456" s="19" t="n"/>
      <c r="N456" s="19" t="n"/>
      <c r="O456" s="19" t="n"/>
      <c r="P456" s="19" t="n"/>
      <c r="Q456" s="19" t="n"/>
      <c r="R456" s="20" t="n"/>
      <c r="S456" s="19" t="n"/>
      <c r="T456" s="20" t="n"/>
      <c r="U456" s="20" t="n"/>
      <c r="V456" s="20" t="n"/>
      <c r="W456" s="20" t="n"/>
      <c r="X456" s="21">
        <f>IF(T456="","",T456-IF(U456="",0,U456)-IF(V456="",0,V456)-IF(W456="",0,W456))</f>
        <v/>
      </c>
      <c r="Y456" s="22">
        <f>IF(OR(R456="",R456=0,X456=""),"",X456/R456)</f>
        <v/>
      </c>
      <c r="Z456" s="16" t="n"/>
      <c r="AA456" s="16" t="n"/>
      <c r="AB456" s="16" t="n"/>
      <c r="AC456" s="16" t="n"/>
      <c r="AD456" s="16" t="n"/>
      <c r="AE456" s="16" t="n"/>
      <c r="AF456" s="16" t="n"/>
      <c r="AG456" s="16" t="n"/>
      <c r="AH456" s="23" t="n"/>
      <c r="AI456" s="21">
        <f>IF(X456="","",IF(G456="MXN",X456,IF(AH456="","",X456*AH456)))</f>
        <v/>
      </c>
      <c r="AJ456" s="16" t="n"/>
      <c r="AK456" s="24">
        <f>IF(B456="","",CHOOSE(WEEKDAY(B456,2),"Lunes","Martes","Miércoles","Jueves","Viernes","Sábado","Domingo"))</f>
        <v/>
      </c>
      <c r="AL456" s="24">
        <f>IF(C456="","",IF(HOUR(C456)&lt;6,"00-06",IF(HOUR(C456)&lt;10,"06-10",IF(HOUR(C456)&lt;14,"10-14",IF(HOUR(C456)&lt;18,"14-18",IF(HOUR(C456)&lt;22,"18-22","22-24"))))))</f>
        <v/>
      </c>
      <c r="AM456" s="21">
        <f>IF(B456="","",SUMIFS($X$7:X456,$AJ$7:AJ456,"&lt;&gt;No",$B$7:B456,"&lt;&gt;"))</f>
        <v/>
      </c>
      <c r="AN456" s="22">
        <f>IF(B456="","",SUMIFS($Y$7:Y456,$AJ$7:AJ456,"&lt;&gt;No",$B$7:B456,"&lt;&gt;"))</f>
        <v/>
      </c>
    </row>
    <row r="457">
      <c r="A457" s="16" t="n"/>
      <c r="B457" s="17" t="n"/>
      <c r="C457" s="18" t="n"/>
      <c r="D457" s="18" t="n"/>
      <c r="E457" s="16" t="n"/>
      <c r="F457" s="16" t="n"/>
      <c r="G457" s="16" t="n"/>
      <c r="H457" s="16" t="n"/>
      <c r="I457" s="16" t="n"/>
      <c r="J457" s="16" t="n"/>
      <c r="K457" s="16" t="n"/>
      <c r="L457" s="16" t="n"/>
      <c r="M457" s="19" t="n"/>
      <c r="N457" s="19" t="n"/>
      <c r="O457" s="19" t="n"/>
      <c r="P457" s="19" t="n"/>
      <c r="Q457" s="19" t="n"/>
      <c r="R457" s="20" t="n"/>
      <c r="S457" s="19" t="n"/>
      <c r="T457" s="20" t="n"/>
      <c r="U457" s="20" t="n"/>
      <c r="V457" s="20" t="n"/>
      <c r="W457" s="20" t="n"/>
      <c r="X457" s="21">
        <f>IF(T457="","",T457-IF(U457="",0,U457)-IF(V457="",0,V457)-IF(W457="",0,W457))</f>
        <v/>
      </c>
      <c r="Y457" s="22">
        <f>IF(OR(R457="",R457=0,X457=""),"",X457/R457)</f>
        <v/>
      </c>
      <c r="Z457" s="16" t="n"/>
      <c r="AA457" s="16" t="n"/>
      <c r="AB457" s="16" t="n"/>
      <c r="AC457" s="16" t="n"/>
      <c r="AD457" s="16" t="n"/>
      <c r="AE457" s="16" t="n"/>
      <c r="AF457" s="16" t="n"/>
      <c r="AG457" s="16" t="n"/>
      <c r="AH457" s="23" t="n"/>
      <c r="AI457" s="21">
        <f>IF(X457="","",IF(G457="MXN",X457,IF(AH457="","",X457*AH457)))</f>
        <v/>
      </c>
      <c r="AJ457" s="16" t="n"/>
      <c r="AK457" s="24">
        <f>IF(B457="","",CHOOSE(WEEKDAY(B457,2),"Lunes","Martes","Miércoles","Jueves","Viernes","Sábado","Domingo"))</f>
        <v/>
      </c>
      <c r="AL457" s="24">
        <f>IF(C457="","",IF(HOUR(C457)&lt;6,"00-06",IF(HOUR(C457)&lt;10,"06-10",IF(HOUR(C457)&lt;14,"10-14",IF(HOUR(C457)&lt;18,"14-18",IF(HOUR(C457)&lt;22,"18-22","22-24"))))))</f>
        <v/>
      </c>
      <c r="AM457" s="21">
        <f>IF(B457="","",SUMIFS($X$7:X457,$AJ$7:AJ457,"&lt;&gt;No",$B$7:B457,"&lt;&gt;"))</f>
        <v/>
      </c>
      <c r="AN457" s="22">
        <f>IF(B457="","",SUMIFS($Y$7:Y457,$AJ$7:AJ457,"&lt;&gt;No",$B$7:B457,"&lt;&gt;"))</f>
        <v/>
      </c>
    </row>
    <row r="458">
      <c r="A458" s="16" t="n"/>
      <c r="B458" s="17" t="n"/>
      <c r="C458" s="18" t="n"/>
      <c r="D458" s="18" t="n"/>
      <c r="E458" s="16" t="n"/>
      <c r="F458" s="16" t="n"/>
      <c r="G458" s="16" t="n"/>
      <c r="H458" s="16" t="n"/>
      <c r="I458" s="16" t="n"/>
      <c r="J458" s="16" t="n"/>
      <c r="K458" s="16" t="n"/>
      <c r="L458" s="16" t="n"/>
      <c r="M458" s="19" t="n"/>
      <c r="N458" s="19" t="n"/>
      <c r="O458" s="19" t="n"/>
      <c r="P458" s="19" t="n"/>
      <c r="Q458" s="19" t="n"/>
      <c r="R458" s="20" t="n"/>
      <c r="S458" s="19" t="n"/>
      <c r="T458" s="20" t="n"/>
      <c r="U458" s="20" t="n"/>
      <c r="V458" s="20" t="n"/>
      <c r="W458" s="20" t="n"/>
      <c r="X458" s="21">
        <f>IF(T458="","",T458-IF(U458="",0,U458)-IF(V458="",0,V458)-IF(W458="",0,W458))</f>
        <v/>
      </c>
      <c r="Y458" s="22">
        <f>IF(OR(R458="",R458=0,X458=""),"",X458/R458)</f>
        <v/>
      </c>
      <c r="Z458" s="16" t="n"/>
      <c r="AA458" s="16" t="n"/>
      <c r="AB458" s="16" t="n"/>
      <c r="AC458" s="16" t="n"/>
      <c r="AD458" s="16" t="n"/>
      <c r="AE458" s="16" t="n"/>
      <c r="AF458" s="16" t="n"/>
      <c r="AG458" s="16" t="n"/>
      <c r="AH458" s="23" t="n"/>
      <c r="AI458" s="21">
        <f>IF(X458="","",IF(G458="MXN",X458,IF(AH458="","",X458*AH458)))</f>
        <v/>
      </c>
      <c r="AJ458" s="16" t="n"/>
      <c r="AK458" s="24">
        <f>IF(B458="","",CHOOSE(WEEKDAY(B458,2),"Lunes","Martes","Miércoles","Jueves","Viernes","Sábado","Domingo"))</f>
        <v/>
      </c>
      <c r="AL458" s="24">
        <f>IF(C458="","",IF(HOUR(C458)&lt;6,"00-06",IF(HOUR(C458)&lt;10,"06-10",IF(HOUR(C458)&lt;14,"10-14",IF(HOUR(C458)&lt;18,"14-18",IF(HOUR(C458)&lt;22,"18-22","22-24"))))))</f>
        <v/>
      </c>
      <c r="AM458" s="21">
        <f>IF(B458="","",SUMIFS($X$7:X458,$AJ$7:AJ458,"&lt;&gt;No",$B$7:B458,"&lt;&gt;"))</f>
        <v/>
      </c>
      <c r="AN458" s="22">
        <f>IF(B458="","",SUMIFS($Y$7:Y458,$AJ$7:AJ458,"&lt;&gt;No",$B$7:B458,"&lt;&gt;"))</f>
        <v/>
      </c>
    </row>
    <row r="459">
      <c r="A459" s="16" t="n"/>
      <c r="B459" s="17" t="n"/>
      <c r="C459" s="18" t="n"/>
      <c r="D459" s="18" t="n"/>
      <c r="E459" s="16" t="n"/>
      <c r="F459" s="16" t="n"/>
      <c r="G459" s="16" t="n"/>
      <c r="H459" s="16" t="n"/>
      <c r="I459" s="16" t="n"/>
      <c r="J459" s="16" t="n"/>
      <c r="K459" s="16" t="n"/>
      <c r="L459" s="16" t="n"/>
      <c r="M459" s="19" t="n"/>
      <c r="N459" s="19" t="n"/>
      <c r="O459" s="19" t="n"/>
      <c r="P459" s="19" t="n"/>
      <c r="Q459" s="19" t="n"/>
      <c r="R459" s="20" t="n"/>
      <c r="S459" s="19" t="n"/>
      <c r="T459" s="20" t="n"/>
      <c r="U459" s="20" t="n"/>
      <c r="V459" s="20" t="n"/>
      <c r="W459" s="20" t="n"/>
      <c r="X459" s="21">
        <f>IF(T459="","",T459-IF(U459="",0,U459)-IF(V459="",0,V459)-IF(W459="",0,W459))</f>
        <v/>
      </c>
      <c r="Y459" s="22">
        <f>IF(OR(R459="",R459=0,X459=""),"",X459/R459)</f>
        <v/>
      </c>
      <c r="Z459" s="16" t="n"/>
      <c r="AA459" s="16" t="n"/>
      <c r="AB459" s="16" t="n"/>
      <c r="AC459" s="16" t="n"/>
      <c r="AD459" s="16" t="n"/>
      <c r="AE459" s="16" t="n"/>
      <c r="AF459" s="16" t="n"/>
      <c r="AG459" s="16" t="n"/>
      <c r="AH459" s="23" t="n"/>
      <c r="AI459" s="21">
        <f>IF(X459="","",IF(G459="MXN",X459,IF(AH459="","",X459*AH459)))</f>
        <v/>
      </c>
      <c r="AJ459" s="16" t="n"/>
      <c r="AK459" s="24">
        <f>IF(B459="","",CHOOSE(WEEKDAY(B459,2),"Lunes","Martes","Miércoles","Jueves","Viernes","Sábado","Domingo"))</f>
        <v/>
      </c>
      <c r="AL459" s="24">
        <f>IF(C459="","",IF(HOUR(C459)&lt;6,"00-06",IF(HOUR(C459)&lt;10,"06-10",IF(HOUR(C459)&lt;14,"10-14",IF(HOUR(C459)&lt;18,"14-18",IF(HOUR(C459)&lt;22,"18-22","22-24"))))))</f>
        <v/>
      </c>
      <c r="AM459" s="21">
        <f>IF(B459="","",SUMIFS($X$7:X459,$AJ$7:AJ459,"&lt;&gt;No",$B$7:B459,"&lt;&gt;"))</f>
        <v/>
      </c>
      <c r="AN459" s="22">
        <f>IF(B459="","",SUMIFS($Y$7:Y459,$AJ$7:AJ459,"&lt;&gt;No",$B$7:B459,"&lt;&gt;"))</f>
        <v/>
      </c>
    </row>
    <row r="460">
      <c r="A460" s="16" t="n"/>
      <c r="B460" s="17" t="n"/>
      <c r="C460" s="18" t="n"/>
      <c r="D460" s="18" t="n"/>
      <c r="E460" s="16" t="n"/>
      <c r="F460" s="16" t="n"/>
      <c r="G460" s="16" t="n"/>
      <c r="H460" s="16" t="n"/>
      <c r="I460" s="16" t="n"/>
      <c r="J460" s="16" t="n"/>
      <c r="K460" s="16" t="n"/>
      <c r="L460" s="16" t="n"/>
      <c r="M460" s="19" t="n"/>
      <c r="N460" s="19" t="n"/>
      <c r="O460" s="19" t="n"/>
      <c r="P460" s="19" t="n"/>
      <c r="Q460" s="19" t="n"/>
      <c r="R460" s="20" t="n"/>
      <c r="S460" s="19" t="n"/>
      <c r="T460" s="20" t="n"/>
      <c r="U460" s="20" t="n"/>
      <c r="V460" s="20" t="n"/>
      <c r="W460" s="20" t="n"/>
      <c r="X460" s="21">
        <f>IF(T460="","",T460-IF(U460="",0,U460)-IF(V460="",0,V460)-IF(W460="",0,W460))</f>
        <v/>
      </c>
      <c r="Y460" s="22">
        <f>IF(OR(R460="",R460=0,X460=""),"",X460/R460)</f>
        <v/>
      </c>
      <c r="Z460" s="16" t="n"/>
      <c r="AA460" s="16" t="n"/>
      <c r="AB460" s="16" t="n"/>
      <c r="AC460" s="16" t="n"/>
      <c r="AD460" s="16" t="n"/>
      <c r="AE460" s="16" t="n"/>
      <c r="AF460" s="16" t="n"/>
      <c r="AG460" s="16" t="n"/>
      <c r="AH460" s="23" t="n"/>
      <c r="AI460" s="21">
        <f>IF(X460="","",IF(G460="MXN",X460,IF(AH460="","",X460*AH460)))</f>
        <v/>
      </c>
      <c r="AJ460" s="16" t="n"/>
      <c r="AK460" s="24">
        <f>IF(B460="","",CHOOSE(WEEKDAY(B460,2),"Lunes","Martes","Miércoles","Jueves","Viernes","Sábado","Domingo"))</f>
        <v/>
      </c>
      <c r="AL460" s="24">
        <f>IF(C460="","",IF(HOUR(C460)&lt;6,"00-06",IF(HOUR(C460)&lt;10,"06-10",IF(HOUR(C460)&lt;14,"10-14",IF(HOUR(C460)&lt;18,"14-18",IF(HOUR(C460)&lt;22,"18-22","22-24"))))))</f>
        <v/>
      </c>
      <c r="AM460" s="21">
        <f>IF(B460="","",SUMIFS($X$7:X460,$AJ$7:AJ460,"&lt;&gt;No",$B$7:B460,"&lt;&gt;"))</f>
        <v/>
      </c>
      <c r="AN460" s="22">
        <f>IF(B460="","",SUMIFS($Y$7:Y460,$AJ$7:AJ460,"&lt;&gt;No",$B$7:B460,"&lt;&gt;"))</f>
        <v/>
      </c>
    </row>
    <row r="461">
      <c r="A461" s="16" t="n"/>
      <c r="B461" s="17" t="n"/>
      <c r="C461" s="18" t="n"/>
      <c r="D461" s="18" t="n"/>
      <c r="E461" s="16" t="n"/>
      <c r="F461" s="16" t="n"/>
      <c r="G461" s="16" t="n"/>
      <c r="H461" s="16" t="n"/>
      <c r="I461" s="16" t="n"/>
      <c r="J461" s="16" t="n"/>
      <c r="K461" s="16" t="n"/>
      <c r="L461" s="16" t="n"/>
      <c r="M461" s="19" t="n"/>
      <c r="N461" s="19" t="n"/>
      <c r="O461" s="19" t="n"/>
      <c r="P461" s="19" t="n"/>
      <c r="Q461" s="19" t="n"/>
      <c r="R461" s="20" t="n"/>
      <c r="S461" s="19" t="n"/>
      <c r="T461" s="20" t="n"/>
      <c r="U461" s="20" t="n"/>
      <c r="V461" s="20" t="n"/>
      <c r="W461" s="20" t="n"/>
      <c r="X461" s="21">
        <f>IF(T461="","",T461-IF(U461="",0,U461)-IF(V461="",0,V461)-IF(W461="",0,W461))</f>
        <v/>
      </c>
      <c r="Y461" s="22">
        <f>IF(OR(R461="",R461=0,X461=""),"",X461/R461)</f>
        <v/>
      </c>
      <c r="Z461" s="16" t="n"/>
      <c r="AA461" s="16" t="n"/>
      <c r="AB461" s="16" t="n"/>
      <c r="AC461" s="16" t="n"/>
      <c r="AD461" s="16" t="n"/>
      <c r="AE461" s="16" t="n"/>
      <c r="AF461" s="16" t="n"/>
      <c r="AG461" s="16" t="n"/>
      <c r="AH461" s="23" t="n"/>
      <c r="AI461" s="21">
        <f>IF(X461="","",IF(G461="MXN",X461,IF(AH461="","",X461*AH461)))</f>
        <v/>
      </c>
      <c r="AJ461" s="16" t="n"/>
      <c r="AK461" s="24">
        <f>IF(B461="","",CHOOSE(WEEKDAY(B461,2),"Lunes","Martes","Miércoles","Jueves","Viernes","Sábado","Domingo"))</f>
        <v/>
      </c>
      <c r="AL461" s="24">
        <f>IF(C461="","",IF(HOUR(C461)&lt;6,"00-06",IF(HOUR(C461)&lt;10,"06-10",IF(HOUR(C461)&lt;14,"10-14",IF(HOUR(C461)&lt;18,"14-18",IF(HOUR(C461)&lt;22,"18-22","22-24"))))))</f>
        <v/>
      </c>
      <c r="AM461" s="21">
        <f>IF(B461="","",SUMIFS($X$7:X461,$AJ$7:AJ461,"&lt;&gt;No",$B$7:B461,"&lt;&gt;"))</f>
        <v/>
      </c>
      <c r="AN461" s="22">
        <f>IF(B461="","",SUMIFS($Y$7:Y461,$AJ$7:AJ461,"&lt;&gt;No",$B$7:B461,"&lt;&gt;"))</f>
        <v/>
      </c>
    </row>
    <row r="462">
      <c r="A462" s="16" t="n"/>
      <c r="B462" s="17" t="n"/>
      <c r="C462" s="18" t="n"/>
      <c r="D462" s="18" t="n"/>
      <c r="E462" s="16" t="n"/>
      <c r="F462" s="16" t="n"/>
      <c r="G462" s="16" t="n"/>
      <c r="H462" s="16" t="n"/>
      <c r="I462" s="16" t="n"/>
      <c r="J462" s="16" t="n"/>
      <c r="K462" s="16" t="n"/>
      <c r="L462" s="16" t="n"/>
      <c r="M462" s="19" t="n"/>
      <c r="N462" s="19" t="n"/>
      <c r="O462" s="19" t="n"/>
      <c r="P462" s="19" t="n"/>
      <c r="Q462" s="19" t="n"/>
      <c r="R462" s="20" t="n"/>
      <c r="S462" s="19" t="n"/>
      <c r="T462" s="20" t="n"/>
      <c r="U462" s="20" t="n"/>
      <c r="V462" s="20" t="n"/>
      <c r="W462" s="20" t="n"/>
      <c r="X462" s="21">
        <f>IF(T462="","",T462-IF(U462="",0,U462)-IF(V462="",0,V462)-IF(W462="",0,W462))</f>
        <v/>
      </c>
      <c r="Y462" s="22">
        <f>IF(OR(R462="",R462=0,X462=""),"",X462/R462)</f>
        <v/>
      </c>
      <c r="Z462" s="16" t="n"/>
      <c r="AA462" s="16" t="n"/>
      <c r="AB462" s="16" t="n"/>
      <c r="AC462" s="16" t="n"/>
      <c r="AD462" s="16" t="n"/>
      <c r="AE462" s="16" t="n"/>
      <c r="AF462" s="16" t="n"/>
      <c r="AG462" s="16" t="n"/>
      <c r="AH462" s="23" t="n"/>
      <c r="AI462" s="21">
        <f>IF(X462="","",IF(G462="MXN",X462,IF(AH462="","",X462*AH462)))</f>
        <v/>
      </c>
      <c r="AJ462" s="16" t="n"/>
      <c r="AK462" s="24">
        <f>IF(B462="","",CHOOSE(WEEKDAY(B462,2),"Lunes","Martes","Miércoles","Jueves","Viernes","Sábado","Domingo"))</f>
        <v/>
      </c>
      <c r="AL462" s="24">
        <f>IF(C462="","",IF(HOUR(C462)&lt;6,"00-06",IF(HOUR(C462)&lt;10,"06-10",IF(HOUR(C462)&lt;14,"10-14",IF(HOUR(C462)&lt;18,"14-18",IF(HOUR(C462)&lt;22,"18-22","22-24"))))))</f>
        <v/>
      </c>
      <c r="AM462" s="21">
        <f>IF(B462="","",SUMIFS($X$7:X462,$AJ$7:AJ462,"&lt;&gt;No",$B$7:B462,"&lt;&gt;"))</f>
        <v/>
      </c>
      <c r="AN462" s="22">
        <f>IF(B462="","",SUMIFS($Y$7:Y462,$AJ$7:AJ462,"&lt;&gt;No",$B$7:B462,"&lt;&gt;"))</f>
        <v/>
      </c>
    </row>
    <row r="463">
      <c r="A463" s="16" t="n"/>
      <c r="B463" s="17" t="n"/>
      <c r="C463" s="18" t="n"/>
      <c r="D463" s="18" t="n"/>
      <c r="E463" s="16" t="n"/>
      <c r="F463" s="16" t="n"/>
      <c r="G463" s="16" t="n"/>
      <c r="H463" s="16" t="n"/>
      <c r="I463" s="16" t="n"/>
      <c r="J463" s="16" t="n"/>
      <c r="K463" s="16" t="n"/>
      <c r="L463" s="16" t="n"/>
      <c r="M463" s="19" t="n"/>
      <c r="N463" s="19" t="n"/>
      <c r="O463" s="19" t="n"/>
      <c r="P463" s="19" t="n"/>
      <c r="Q463" s="19" t="n"/>
      <c r="R463" s="20" t="n"/>
      <c r="S463" s="19" t="n"/>
      <c r="T463" s="20" t="n"/>
      <c r="U463" s="20" t="n"/>
      <c r="V463" s="20" t="n"/>
      <c r="W463" s="20" t="n"/>
      <c r="X463" s="21">
        <f>IF(T463="","",T463-IF(U463="",0,U463)-IF(V463="",0,V463)-IF(W463="",0,W463))</f>
        <v/>
      </c>
      <c r="Y463" s="22">
        <f>IF(OR(R463="",R463=0,X463=""),"",X463/R463)</f>
        <v/>
      </c>
      <c r="Z463" s="16" t="n"/>
      <c r="AA463" s="16" t="n"/>
      <c r="AB463" s="16" t="n"/>
      <c r="AC463" s="16" t="n"/>
      <c r="AD463" s="16" t="n"/>
      <c r="AE463" s="16" t="n"/>
      <c r="AF463" s="16" t="n"/>
      <c r="AG463" s="16" t="n"/>
      <c r="AH463" s="23" t="n"/>
      <c r="AI463" s="21">
        <f>IF(X463="","",IF(G463="MXN",X463,IF(AH463="","",X463*AH463)))</f>
        <v/>
      </c>
      <c r="AJ463" s="16" t="n"/>
      <c r="AK463" s="24">
        <f>IF(B463="","",CHOOSE(WEEKDAY(B463,2),"Lunes","Martes","Miércoles","Jueves","Viernes","Sábado","Domingo"))</f>
        <v/>
      </c>
      <c r="AL463" s="24">
        <f>IF(C463="","",IF(HOUR(C463)&lt;6,"00-06",IF(HOUR(C463)&lt;10,"06-10",IF(HOUR(C463)&lt;14,"10-14",IF(HOUR(C463)&lt;18,"14-18",IF(HOUR(C463)&lt;22,"18-22","22-24"))))))</f>
        <v/>
      </c>
      <c r="AM463" s="21">
        <f>IF(B463="","",SUMIFS($X$7:X463,$AJ$7:AJ463,"&lt;&gt;No",$B$7:B463,"&lt;&gt;"))</f>
        <v/>
      </c>
      <c r="AN463" s="22">
        <f>IF(B463="","",SUMIFS($Y$7:Y463,$AJ$7:AJ463,"&lt;&gt;No",$B$7:B463,"&lt;&gt;"))</f>
        <v/>
      </c>
    </row>
    <row r="464">
      <c r="A464" s="16" t="n"/>
      <c r="B464" s="17" t="n"/>
      <c r="C464" s="18" t="n"/>
      <c r="D464" s="18" t="n"/>
      <c r="E464" s="16" t="n"/>
      <c r="F464" s="16" t="n"/>
      <c r="G464" s="16" t="n"/>
      <c r="H464" s="16" t="n"/>
      <c r="I464" s="16" t="n"/>
      <c r="J464" s="16" t="n"/>
      <c r="K464" s="16" t="n"/>
      <c r="L464" s="16" t="n"/>
      <c r="M464" s="19" t="n"/>
      <c r="N464" s="19" t="n"/>
      <c r="O464" s="19" t="n"/>
      <c r="P464" s="19" t="n"/>
      <c r="Q464" s="19" t="n"/>
      <c r="R464" s="20" t="n"/>
      <c r="S464" s="19" t="n"/>
      <c r="T464" s="20" t="n"/>
      <c r="U464" s="20" t="n"/>
      <c r="V464" s="20" t="n"/>
      <c r="W464" s="20" t="n"/>
      <c r="X464" s="21">
        <f>IF(T464="","",T464-IF(U464="",0,U464)-IF(V464="",0,V464)-IF(W464="",0,W464))</f>
        <v/>
      </c>
      <c r="Y464" s="22">
        <f>IF(OR(R464="",R464=0,X464=""),"",X464/R464)</f>
        <v/>
      </c>
      <c r="Z464" s="16" t="n"/>
      <c r="AA464" s="16" t="n"/>
      <c r="AB464" s="16" t="n"/>
      <c r="AC464" s="16" t="n"/>
      <c r="AD464" s="16" t="n"/>
      <c r="AE464" s="16" t="n"/>
      <c r="AF464" s="16" t="n"/>
      <c r="AG464" s="16" t="n"/>
      <c r="AH464" s="23" t="n"/>
      <c r="AI464" s="21">
        <f>IF(X464="","",IF(G464="MXN",X464,IF(AH464="","",X464*AH464)))</f>
        <v/>
      </c>
      <c r="AJ464" s="16" t="n"/>
      <c r="AK464" s="24">
        <f>IF(B464="","",CHOOSE(WEEKDAY(B464,2),"Lunes","Martes","Miércoles","Jueves","Viernes","Sábado","Domingo"))</f>
        <v/>
      </c>
      <c r="AL464" s="24">
        <f>IF(C464="","",IF(HOUR(C464)&lt;6,"00-06",IF(HOUR(C464)&lt;10,"06-10",IF(HOUR(C464)&lt;14,"10-14",IF(HOUR(C464)&lt;18,"14-18",IF(HOUR(C464)&lt;22,"18-22","22-24"))))))</f>
        <v/>
      </c>
      <c r="AM464" s="21">
        <f>IF(B464="","",SUMIFS($X$7:X464,$AJ$7:AJ464,"&lt;&gt;No",$B$7:B464,"&lt;&gt;"))</f>
        <v/>
      </c>
      <c r="AN464" s="22">
        <f>IF(B464="","",SUMIFS($Y$7:Y464,$AJ$7:AJ464,"&lt;&gt;No",$B$7:B464,"&lt;&gt;"))</f>
        <v/>
      </c>
    </row>
    <row r="465">
      <c r="A465" s="16" t="n"/>
      <c r="B465" s="17" t="n"/>
      <c r="C465" s="18" t="n"/>
      <c r="D465" s="18" t="n"/>
      <c r="E465" s="16" t="n"/>
      <c r="F465" s="16" t="n"/>
      <c r="G465" s="16" t="n"/>
      <c r="H465" s="16" t="n"/>
      <c r="I465" s="16" t="n"/>
      <c r="J465" s="16" t="n"/>
      <c r="K465" s="16" t="n"/>
      <c r="L465" s="16" t="n"/>
      <c r="M465" s="19" t="n"/>
      <c r="N465" s="19" t="n"/>
      <c r="O465" s="19" t="n"/>
      <c r="P465" s="19" t="n"/>
      <c r="Q465" s="19" t="n"/>
      <c r="R465" s="20" t="n"/>
      <c r="S465" s="19" t="n"/>
      <c r="T465" s="20" t="n"/>
      <c r="U465" s="20" t="n"/>
      <c r="V465" s="20" t="n"/>
      <c r="W465" s="20" t="n"/>
      <c r="X465" s="21">
        <f>IF(T465="","",T465-IF(U465="",0,U465)-IF(V465="",0,V465)-IF(W465="",0,W465))</f>
        <v/>
      </c>
      <c r="Y465" s="22">
        <f>IF(OR(R465="",R465=0,X465=""),"",X465/R465)</f>
        <v/>
      </c>
      <c r="Z465" s="16" t="n"/>
      <c r="AA465" s="16" t="n"/>
      <c r="AB465" s="16" t="n"/>
      <c r="AC465" s="16" t="n"/>
      <c r="AD465" s="16" t="n"/>
      <c r="AE465" s="16" t="n"/>
      <c r="AF465" s="16" t="n"/>
      <c r="AG465" s="16" t="n"/>
      <c r="AH465" s="23" t="n"/>
      <c r="AI465" s="21">
        <f>IF(X465="","",IF(G465="MXN",X465,IF(AH465="","",X465*AH465)))</f>
        <v/>
      </c>
      <c r="AJ465" s="16" t="n"/>
      <c r="AK465" s="24">
        <f>IF(B465="","",CHOOSE(WEEKDAY(B465,2),"Lunes","Martes","Miércoles","Jueves","Viernes","Sábado","Domingo"))</f>
        <v/>
      </c>
      <c r="AL465" s="24">
        <f>IF(C465="","",IF(HOUR(C465)&lt;6,"00-06",IF(HOUR(C465)&lt;10,"06-10",IF(HOUR(C465)&lt;14,"10-14",IF(HOUR(C465)&lt;18,"14-18",IF(HOUR(C465)&lt;22,"18-22","22-24"))))))</f>
        <v/>
      </c>
      <c r="AM465" s="21">
        <f>IF(B465="","",SUMIFS($X$7:X465,$AJ$7:AJ465,"&lt;&gt;No",$B$7:B465,"&lt;&gt;"))</f>
        <v/>
      </c>
      <c r="AN465" s="22">
        <f>IF(B465="","",SUMIFS($Y$7:Y465,$AJ$7:AJ465,"&lt;&gt;No",$B$7:B465,"&lt;&gt;"))</f>
        <v/>
      </c>
    </row>
    <row r="466">
      <c r="A466" s="16" t="n"/>
      <c r="B466" s="17" t="n"/>
      <c r="C466" s="18" t="n"/>
      <c r="D466" s="18" t="n"/>
      <c r="E466" s="16" t="n"/>
      <c r="F466" s="16" t="n"/>
      <c r="G466" s="16" t="n"/>
      <c r="H466" s="16" t="n"/>
      <c r="I466" s="16" t="n"/>
      <c r="J466" s="16" t="n"/>
      <c r="K466" s="16" t="n"/>
      <c r="L466" s="16" t="n"/>
      <c r="M466" s="19" t="n"/>
      <c r="N466" s="19" t="n"/>
      <c r="O466" s="19" t="n"/>
      <c r="P466" s="19" t="n"/>
      <c r="Q466" s="19" t="n"/>
      <c r="R466" s="20" t="n"/>
      <c r="S466" s="19" t="n"/>
      <c r="T466" s="20" t="n"/>
      <c r="U466" s="20" t="n"/>
      <c r="V466" s="20" t="n"/>
      <c r="W466" s="20" t="n"/>
      <c r="X466" s="21">
        <f>IF(T466="","",T466-IF(U466="",0,U466)-IF(V466="",0,V466)-IF(W466="",0,W466))</f>
        <v/>
      </c>
      <c r="Y466" s="22">
        <f>IF(OR(R466="",R466=0,X466=""),"",X466/R466)</f>
        <v/>
      </c>
      <c r="Z466" s="16" t="n"/>
      <c r="AA466" s="16" t="n"/>
      <c r="AB466" s="16" t="n"/>
      <c r="AC466" s="16" t="n"/>
      <c r="AD466" s="16" t="n"/>
      <c r="AE466" s="16" t="n"/>
      <c r="AF466" s="16" t="n"/>
      <c r="AG466" s="16" t="n"/>
      <c r="AH466" s="23" t="n"/>
      <c r="AI466" s="21">
        <f>IF(X466="","",IF(G466="MXN",X466,IF(AH466="","",X466*AH466)))</f>
        <v/>
      </c>
      <c r="AJ466" s="16" t="n"/>
      <c r="AK466" s="24">
        <f>IF(B466="","",CHOOSE(WEEKDAY(B466,2),"Lunes","Martes","Miércoles","Jueves","Viernes","Sábado","Domingo"))</f>
        <v/>
      </c>
      <c r="AL466" s="24">
        <f>IF(C466="","",IF(HOUR(C466)&lt;6,"00-06",IF(HOUR(C466)&lt;10,"06-10",IF(HOUR(C466)&lt;14,"10-14",IF(HOUR(C466)&lt;18,"14-18",IF(HOUR(C466)&lt;22,"18-22","22-24"))))))</f>
        <v/>
      </c>
      <c r="AM466" s="21">
        <f>IF(B466="","",SUMIFS($X$7:X466,$AJ$7:AJ466,"&lt;&gt;No",$B$7:B466,"&lt;&gt;"))</f>
        <v/>
      </c>
      <c r="AN466" s="22">
        <f>IF(B466="","",SUMIFS($Y$7:Y466,$AJ$7:AJ466,"&lt;&gt;No",$B$7:B466,"&lt;&gt;"))</f>
        <v/>
      </c>
    </row>
    <row r="467">
      <c r="A467" s="16" t="n"/>
      <c r="B467" s="17" t="n"/>
      <c r="C467" s="18" t="n"/>
      <c r="D467" s="18" t="n"/>
      <c r="E467" s="16" t="n"/>
      <c r="F467" s="16" t="n"/>
      <c r="G467" s="16" t="n"/>
      <c r="H467" s="16" t="n"/>
      <c r="I467" s="16" t="n"/>
      <c r="J467" s="16" t="n"/>
      <c r="K467" s="16" t="n"/>
      <c r="L467" s="16" t="n"/>
      <c r="M467" s="19" t="n"/>
      <c r="N467" s="19" t="n"/>
      <c r="O467" s="19" t="n"/>
      <c r="P467" s="19" t="n"/>
      <c r="Q467" s="19" t="n"/>
      <c r="R467" s="20" t="n"/>
      <c r="S467" s="19" t="n"/>
      <c r="T467" s="20" t="n"/>
      <c r="U467" s="20" t="n"/>
      <c r="V467" s="20" t="n"/>
      <c r="W467" s="20" t="n"/>
      <c r="X467" s="21">
        <f>IF(T467="","",T467-IF(U467="",0,U467)-IF(V467="",0,V467)-IF(W467="",0,W467))</f>
        <v/>
      </c>
      <c r="Y467" s="22">
        <f>IF(OR(R467="",R467=0,X467=""),"",X467/R467)</f>
        <v/>
      </c>
      <c r="Z467" s="16" t="n"/>
      <c r="AA467" s="16" t="n"/>
      <c r="AB467" s="16" t="n"/>
      <c r="AC467" s="16" t="n"/>
      <c r="AD467" s="16" t="n"/>
      <c r="AE467" s="16" t="n"/>
      <c r="AF467" s="16" t="n"/>
      <c r="AG467" s="16" t="n"/>
      <c r="AH467" s="23" t="n"/>
      <c r="AI467" s="21">
        <f>IF(X467="","",IF(G467="MXN",X467,IF(AH467="","",X467*AH467)))</f>
        <v/>
      </c>
      <c r="AJ467" s="16" t="n"/>
      <c r="AK467" s="24">
        <f>IF(B467="","",CHOOSE(WEEKDAY(B467,2),"Lunes","Martes","Miércoles","Jueves","Viernes","Sábado","Domingo"))</f>
        <v/>
      </c>
      <c r="AL467" s="24">
        <f>IF(C467="","",IF(HOUR(C467)&lt;6,"00-06",IF(HOUR(C467)&lt;10,"06-10",IF(HOUR(C467)&lt;14,"10-14",IF(HOUR(C467)&lt;18,"14-18",IF(HOUR(C467)&lt;22,"18-22","22-24"))))))</f>
        <v/>
      </c>
      <c r="AM467" s="21">
        <f>IF(B467="","",SUMIFS($X$7:X467,$AJ$7:AJ467,"&lt;&gt;No",$B$7:B467,"&lt;&gt;"))</f>
        <v/>
      </c>
      <c r="AN467" s="22">
        <f>IF(B467="","",SUMIFS($Y$7:Y467,$AJ$7:AJ467,"&lt;&gt;No",$B$7:B467,"&lt;&gt;"))</f>
        <v/>
      </c>
    </row>
    <row r="468">
      <c r="A468" s="16" t="n"/>
      <c r="B468" s="17" t="n"/>
      <c r="C468" s="18" t="n"/>
      <c r="D468" s="18" t="n"/>
      <c r="E468" s="16" t="n"/>
      <c r="F468" s="16" t="n"/>
      <c r="G468" s="16" t="n"/>
      <c r="H468" s="16" t="n"/>
      <c r="I468" s="16" t="n"/>
      <c r="J468" s="16" t="n"/>
      <c r="K468" s="16" t="n"/>
      <c r="L468" s="16" t="n"/>
      <c r="M468" s="19" t="n"/>
      <c r="N468" s="19" t="n"/>
      <c r="O468" s="19" t="n"/>
      <c r="P468" s="19" t="n"/>
      <c r="Q468" s="19" t="n"/>
      <c r="R468" s="20" t="n"/>
      <c r="S468" s="19" t="n"/>
      <c r="T468" s="20" t="n"/>
      <c r="U468" s="20" t="n"/>
      <c r="V468" s="20" t="n"/>
      <c r="W468" s="20" t="n"/>
      <c r="X468" s="21">
        <f>IF(T468="","",T468-IF(U468="",0,U468)-IF(V468="",0,V468)-IF(W468="",0,W468))</f>
        <v/>
      </c>
      <c r="Y468" s="22">
        <f>IF(OR(R468="",R468=0,X468=""),"",X468/R468)</f>
        <v/>
      </c>
      <c r="Z468" s="16" t="n"/>
      <c r="AA468" s="16" t="n"/>
      <c r="AB468" s="16" t="n"/>
      <c r="AC468" s="16" t="n"/>
      <c r="AD468" s="16" t="n"/>
      <c r="AE468" s="16" t="n"/>
      <c r="AF468" s="16" t="n"/>
      <c r="AG468" s="16" t="n"/>
      <c r="AH468" s="23" t="n"/>
      <c r="AI468" s="21">
        <f>IF(X468="","",IF(G468="MXN",X468,IF(AH468="","",X468*AH468)))</f>
        <v/>
      </c>
      <c r="AJ468" s="16" t="n"/>
      <c r="AK468" s="24">
        <f>IF(B468="","",CHOOSE(WEEKDAY(B468,2),"Lunes","Martes","Miércoles","Jueves","Viernes","Sábado","Domingo"))</f>
        <v/>
      </c>
      <c r="AL468" s="24">
        <f>IF(C468="","",IF(HOUR(C468)&lt;6,"00-06",IF(HOUR(C468)&lt;10,"06-10",IF(HOUR(C468)&lt;14,"10-14",IF(HOUR(C468)&lt;18,"14-18",IF(HOUR(C468)&lt;22,"18-22","22-24"))))))</f>
        <v/>
      </c>
      <c r="AM468" s="21">
        <f>IF(B468="","",SUMIFS($X$7:X468,$AJ$7:AJ468,"&lt;&gt;No",$B$7:B468,"&lt;&gt;"))</f>
        <v/>
      </c>
      <c r="AN468" s="22">
        <f>IF(B468="","",SUMIFS($Y$7:Y468,$AJ$7:AJ468,"&lt;&gt;No",$B$7:B468,"&lt;&gt;"))</f>
        <v/>
      </c>
    </row>
    <row r="469">
      <c r="A469" s="16" t="n"/>
      <c r="B469" s="17" t="n"/>
      <c r="C469" s="18" t="n"/>
      <c r="D469" s="18" t="n"/>
      <c r="E469" s="16" t="n"/>
      <c r="F469" s="16" t="n"/>
      <c r="G469" s="16" t="n"/>
      <c r="H469" s="16" t="n"/>
      <c r="I469" s="16" t="n"/>
      <c r="J469" s="16" t="n"/>
      <c r="K469" s="16" t="n"/>
      <c r="L469" s="16" t="n"/>
      <c r="M469" s="19" t="n"/>
      <c r="N469" s="19" t="n"/>
      <c r="O469" s="19" t="n"/>
      <c r="P469" s="19" t="n"/>
      <c r="Q469" s="19" t="n"/>
      <c r="R469" s="20" t="n"/>
      <c r="S469" s="19" t="n"/>
      <c r="T469" s="20" t="n"/>
      <c r="U469" s="20" t="n"/>
      <c r="V469" s="20" t="n"/>
      <c r="W469" s="20" t="n"/>
      <c r="X469" s="21">
        <f>IF(T469="","",T469-IF(U469="",0,U469)-IF(V469="",0,V469)-IF(W469="",0,W469))</f>
        <v/>
      </c>
      <c r="Y469" s="22">
        <f>IF(OR(R469="",R469=0,X469=""),"",X469/R469)</f>
        <v/>
      </c>
      <c r="Z469" s="16" t="n"/>
      <c r="AA469" s="16" t="n"/>
      <c r="AB469" s="16" t="n"/>
      <c r="AC469" s="16" t="n"/>
      <c r="AD469" s="16" t="n"/>
      <c r="AE469" s="16" t="n"/>
      <c r="AF469" s="16" t="n"/>
      <c r="AG469" s="16" t="n"/>
      <c r="AH469" s="23" t="n"/>
      <c r="AI469" s="21">
        <f>IF(X469="","",IF(G469="MXN",X469,IF(AH469="","",X469*AH469)))</f>
        <v/>
      </c>
      <c r="AJ469" s="16" t="n"/>
      <c r="AK469" s="24">
        <f>IF(B469="","",CHOOSE(WEEKDAY(B469,2),"Lunes","Martes","Miércoles","Jueves","Viernes","Sábado","Domingo"))</f>
        <v/>
      </c>
      <c r="AL469" s="24">
        <f>IF(C469="","",IF(HOUR(C469)&lt;6,"00-06",IF(HOUR(C469)&lt;10,"06-10",IF(HOUR(C469)&lt;14,"10-14",IF(HOUR(C469)&lt;18,"14-18",IF(HOUR(C469)&lt;22,"18-22","22-24"))))))</f>
        <v/>
      </c>
      <c r="AM469" s="21">
        <f>IF(B469="","",SUMIFS($X$7:X469,$AJ$7:AJ469,"&lt;&gt;No",$B$7:B469,"&lt;&gt;"))</f>
        <v/>
      </c>
      <c r="AN469" s="22">
        <f>IF(B469="","",SUMIFS($Y$7:Y469,$AJ$7:AJ469,"&lt;&gt;No",$B$7:B469,"&lt;&gt;"))</f>
        <v/>
      </c>
    </row>
    <row r="470">
      <c r="A470" s="16" t="n"/>
      <c r="B470" s="17" t="n"/>
      <c r="C470" s="18" t="n"/>
      <c r="D470" s="18" t="n"/>
      <c r="E470" s="16" t="n"/>
      <c r="F470" s="16" t="n"/>
      <c r="G470" s="16" t="n"/>
      <c r="H470" s="16" t="n"/>
      <c r="I470" s="16" t="n"/>
      <c r="J470" s="16" t="n"/>
      <c r="K470" s="16" t="n"/>
      <c r="L470" s="16" t="n"/>
      <c r="M470" s="19" t="n"/>
      <c r="N470" s="19" t="n"/>
      <c r="O470" s="19" t="n"/>
      <c r="P470" s="19" t="n"/>
      <c r="Q470" s="19" t="n"/>
      <c r="R470" s="20" t="n"/>
      <c r="S470" s="19" t="n"/>
      <c r="T470" s="20" t="n"/>
      <c r="U470" s="20" t="n"/>
      <c r="V470" s="20" t="n"/>
      <c r="W470" s="20" t="n"/>
      <c r="X470" s="21">
        <f>IF(T470="","",T470-IF(U470="",0,U470)-IF(V470="",0,V470)-IF(W470="",0,W470))</f>
        <v/>
      </c>
      <c r="Y470" s="22">
        <f>IF(OR(R470="",R470=0,X470=""),"",X470/R470)</f>
        <v/>
      </c>
      <c r="Z470" s="16" t="n"/>
      <c r="AA470" s="16" t="n"/>
      <c r="AB470" s="16" t="n"/>
      <c r="AC470" s="16" t="n"/>
      <c r="AD470" s="16" t="n"/>
      <c r="AE470" s="16" t="n"/>
      <c r="AF470" s="16" t="n"/>
      <c r="AG470" s="16" t="n"/>
      <c r="AH470" s="23" t="n"/>
      <c r="AI470" s="21">
        <f>IF(X470="","",IF(G470="MXN",X470,IF(AH470="","",X470*AH470)))</f>
        <v/>
      </c>
      <c r="AJ470" s="16" t="n"/>
      <c r="AK470" s="24">
        <f>IF(B470="","",CHOOSE(WEEKDAY(B470,2),"Lunes","Martes","Miércoles","Jueves","Viernes","Sábado","Domingo"))</f>
        <v/>
      </c>
      <c r="AL470" s="24">
        <f>IF(C470="","",IF(HOUR(C470)&lt;6,"00-06",IF(HOUR(C470)&lt;10,"06-10",IF(HOUR(C470)&lt;14,"10-14",IF(HOUR(C470)&lt;18,"14-18",IF(HOUR(C470)&lt;22,"18-22","22-24"))))))</f>
        <v/>
      </c>
      <c r="AM470" s="21">
        <f>IF(B470="","",SUMIFS($X$7:X470,$AJ$7:AJ470,"&lt;&gt;No",$B$7:B470,"&lt;&gt;"))</f>
        <v/>
      </c>
      <c r="AN470" s="22">
        <f>IF(B470="","",SUMIFS($Y$7:Y470,$AJ$7:AJ470,"&lt;&gt;No",$B$7:B470,"&lt;&gt;"))</f>
        <v/>
      </c>
    </row>
    <row r="471">
      <c r="A471" s="16" t="n"/>
      <c r="B471" s="17" t="n"/>
      <c r="C471" s="18" t="n"/>
      <c r="D471" s="18" t="n"/>
      <c r="E471" s="16" t="n"/>
      <c r="F471" s="16" t="n"/>
      <c r="G471" s="16" t="n"/>
      <c r="H471" s="16" t="n"/>
      <c r="I471" s="16" t="n"/>
      <c r="J471" s="16" t="n"/>
      <c r="K471" s="16" t="n"/>
      <c r="L471" s="16" t="n"/>
      <c r="M471" s="19" t="n"/>
      <c r="N471" s="19" t="n"/>
      <c r="O471" s="19" t="n"/>
      <c r="P471" s="19" t="n"/>
      <c r="Q471" s="19" t="n"/>
      <c r="R471" s="20" t="n"/>
      <c r="S471" s="19" t="n"/>
      <c r="T471" s="20" t="n"/>
      <c r="U471" s="20" t="n"/>
      <c r="V471" s="20" t="n"/>
      <c r="W471" s="20" t="n"/>
      <c r="X471" s="21">
        <f>IF(T471="","",T471-IF(U471="",0,U471)-IF(V471="",0,V471)-IF(W471="",0,W471))</f>
        <v/>
      </c>
      <c r="Y471" s="22">
        <f>IF(OR(R471="",R471=0,X471=""),"",X471/R471)</f>
        <v/>
      </c>
      <c r="Z471" s="16" t="n"/>
      <c r="AA471" s="16" t="n"/>
      <c r="AB471" s="16" t="n"/>
      <c r="AC471" s="16" t="n"/>
      <c r="AD471" s="16" t="n"/>
      <c r="AE471" s="16" t="n"/>
      <c r="AF471" s="16" t="n"/>
      <c r="AG471" s="16" t="n"/>
      <c r="AH471" s="23" t="n"/>
      <c r="AI471" s="21">
        <f>IF(X471="","",IF(G471="MXN",X471,IF(AH471="","",X471*AH471)))</f>
        <v/>
      </c>
      <c r="AJ471" s="16" t="n"/>
      <c r="AK471" s="24">
        <f>IF(B471="","",CHOOSE(WEEKDAY(B471,2),"Lunes","Martes","Miércoles","Jueves","Viernes","Sábado","Domingo"))</f>
        <v/>
      </c>
      <c r="AL471" s="24">
        <f>IF(C471="","",IF(HOUR(C471)&lt;6,"00-06",IF(HOUR(C471)&lt;10,"06-10",IF(HOUR(C471)&lt;14,"10-14",IF(HOUR(C471)&lt;18,"14-18",IF(HOUR(C471)&lt;22,"18-22","22-24"))))))</f>
        <v/>
      </c>
      <c r="AM471" s="21">
        <f>IF(B471="","",SUMIFS($X$7:X471,$AJ$7:AJ471,"&lt;&gt;No",$B$7:B471,"&lt;&gt;"))</f>
        <v/>
      </c>
      <c r="AN471" s="22">
        <f>IF(B471="","",SUMIFS($Y$7:Y471,$AJ$7:AJ471,"&lt;&gt;No",$B$7:B471,"&lt;&gt;"))</f>
        <v/>
      </c>
    </row>
    <row r="472">
      <c r="A472" s="16" t="n"/>
      <c r="B472" s="17" t="n"/>
      <c r="C472" s="18" t="n"/>
      <c r="D472" s="18" t="n"/>
      <c r="E472" s="16" t="n"/>
      <c r="F472" s="16" t="n"/>
      <c r="G472" s="16" t="n"/>
      <c r="H472" s="16" t="n"/>
      <c r="I472" s="16" t="n"/>
      <c r="J472" s="16" t="n"/>
      <c r="K472" s="16" t="n"/>
      <c r="L472" s="16" t="n"/>
      <c r="M472" s="19" t="n"/>
      <c r="N472" s="19" t="n"/>
      <c r="O472" s="19" t="n"/>
      <c r="P472" s="19" t="n"/>
      <c r="Q472" s="19" t="n"/>
      <c r="R472" s="20" t="n"/>
      <c r="S472" s="19" t="n"/>
      <c r="T472" s="20" t="n"/>
      <c r="U472" s="20" t="n"/>
      <c r="V472" s="20" t="n"/>
      <c r="W472" s="20" t="n"/>
      <c r="X472" s="21">
        <f>IF(T472="","",T472-IF(U472="",0,U472)-IF(V472="",0,V472)-IF(W472="",0,W472))</f>
        <v/>
      </c>
      <c r="Y472" s="22">
        <f>IF(OR(R472="",R472=0,X472=""),"",X472/R472)</f>
        <v/>
      </c>
      <c r="Z472" s="16" t="n"/>
      <c r="AA472" s="16" t="n"/>
      <c r="AB472" s="16" t="n"/>
      <c r="AC472" s="16" t="n"/>
      <c r="AD472" s="16" t="n"/>
      <c r="AE472" s="16" t="n"/>
      <c r="AF472" s="16" t="n"/>
      <c r="AG472" s="16" t="n"/>
      <c r="AH472" s="23" t="n"/>
      <c r="AI472" s="21">
        <f>IF(X472="","",IF(G472="MXN",X472,IF(AH472="","",X472*AH472)))</f>
        <v/>
      </c>
      <c r="AJ472" s="16" t="n"/>
      <c r="AK472" s="24">
        <f>IF(B472="","",CHOOSE(WEEKDAY(B472,2),"Lunes","Martes","Miércoles","Jueves","Viernes","Sábado","Domingo"))</f>
        <v/>
      </c>
      <c r="AL472" s="24">
        <f>IF(C472="","",IF(HOUR(C472)&lt;6,"00-06",IF(HOUR(C472)&lt;10,"06-10",IF(HOUR(C472)&lt;14,"10-14",IF(HOUR(C472)&lt;18,"14-18",IF(HOUR(C472)&lt;22,"18-22","22-24"))))))</f>
        <v/>
      </c>
      <c r="AM472" s="21">
        <f>IF(B472="","",SUMIFS($X$7:X472,$AJ$7:AJ472,"&lt;&gt;No",$B$7:B472,"&lt;&gt;"))</f>
        <v/>
      </c>
      <c r="AN472" s="22">
        <f>IF(B472="","",SUMIFS($Y$7:Y472,$AJ$7:AJ472,"&lt;&gt;No",$B$7:B472,"&lt;&gt;"))</f>
        <v/>
      </c>
    </row>
    <row r="473">
      <c r="A473" s="16" t="n"/>
      <c r="B473" s="17" t="n"/>
      <c r="C473" s="18" t="n"/>
      <c r="D473" s="18" t="n"/>
      <c r="E473" s="16" t="n"/>
      <c r="F473" s="16" t="n"/>
      <c r="G473" s="16" t="n"/>
      <c r="H473" s="16" t="n"/>
      <c r="I473" s="16" t="n"/>
      <c r="J473" s="16" t="n"/>
      <c r="K473" s="16" t="n"/>
      <c r="L473" s="16" t="n"/>
      <c r="M473" s="19" t="n"/>
      <c r="N473" s="19" t="n"/>
      <c r="O473" s="19" t="n"/>
      <c r="P473" s="19" t="n"/>
      <c r="Q473" s="19" t="n"/>
      <c r="R473" s="20" t="n"/>
      <c r="S473" s="19" t="n"/>
      <c r="T473" s="20" t="n"/>
      <c r="U473" s="20" t="n"/>
      <c r="V473" s="20" t="n"/>
      <c r="W473" s="20" t="n"/>
      <c r="X473" s="21">
        <f>IF(T473="","",T473-IF(U473="",0,U473)-IF(V473="",0,V473)-IF(W473="",0,W473))</f>
        <v/>
      </c>
      <c r="Y473" s="22">
        <f>IF(OR(R473="",R473=0,X473=""),"",X473/R473)</f>
        <v/>
      </c>
      <c r="Z473" s="16" t="n"/>
      <c r="AA473" s="16" t="n"/>
      <c r="AB473" s="16" t="n"/>
      <c r="AC473" s="16" t="n"/>
      <c r="AD473" s="16" t="n"/>
      <c r="AE473" s="16" t="n"/>
      <c r="AF473" s="16" t="n"/>
      <c r="AG473" s="16" t="n"/>
      <c r="AH473" s="23" t="n"/>
      <c r="AI473" s="21">
        <f>IF(X473="","",IF(G473="MXN",X473,IF(AH473="","",X473*AH473)))</f>
        <v/>
      </c>
      <c r="AJ473" s="16" t="n"/>
      <c r="AK473" s="24">
        <f>IF(B473="","",CHOOSE(WEEKDAY(B473,2),"Lunes","Martes","Miércoles","Jueves","Viernes","Sábado","Domingo"))</f>
        <v/>
      </c>
      <c r="AL473" s="24">
        <f>IF(C473="","",IF(HOUR(C473)&lt;6,"00-06",IF(HOUR(C473)&lt;10,"06-10",IF(HOUR(C473)&lt;14,"10-14",IF(HOUR(C473)&lt;18,"14-18",IF(HOUR(C473)&lt;22,"18-22","22-24"))))))</f>
        <v/>
      </c>
      <c r="AM473" s="21">
        <f>IF(B473="","",SUMIFS($X$7:X473,$AJ$7:AJ473,"&lt;&gt;No",$B$7:B473,"&lt;&gt;"))</f>
        <v/>
      </c>
      <c r="AN473" s="22">
        <f>IF(B473="","",SUMIFS($Y$7:Y473,$AJ$7:AJ473,"&lt;&gt;No",$B$7:B473,"&lt;&gt;"))</f>
        <v/>
      </c>
    </row>
    <row r="474">
      <c r="A474" s="16" t="n"/>
      <c r="B474" s="17" t="n"/>
      <c r="C474" s="18" t="n"/>
      <c r="D474" s="18" t="n"/>
      <c r="E474" s="16" t="n"/>
      <c r="F474" s="16" t="n"/>
      <c r="G474" s="16" t="n"/>
      <c r="H474" s="16" t="n"/>
      <c r="I474" s="16" t="n"/>
      <c r="J474" s="16" t="n"/>
      <c r="K474" s="16" t="n"/>
      <c r="L474" s="16" t="n"/>
      <c r="M474" s="19" t="n"/>
      <c r="N474" s="19" t="n"/>
      <c r="O474" s="19" t="n"/>
      <c r="P474" s="19" t="n"/>
      <c r="Q474" s="19" t="n"/>
      <c r="R474" s="20" t="n"/>
      <c r="S474" s="19" t="n"/>
      <c r="T474" s="20" t="n"/>
      <c r="U474" s="20" t="n"/>
      <c r="V474" s="20" t="n"/>
      <c r="W474" s="20" t="n"/>
      <c r="X474" s="21">
        <f>IF(T474="","",T474-IF(U474="",0,U474)-IF(V474="",0,V474)-IF(W474="",0,W474))</f>
        <v/>
      </c>
      <c r="Y474" s="22">
        <f>IF(OR(R474="",R474=0,X474=""),"",X474/R474)</f>
        <v/>
      </c>
      <c r="Z474" s="16" t="n"/>
      <c r="AA474" s="16" t="n"/>
      <c r="AB474" s="16" t="n"/>
      <c r="AC474" s="16" t="n"/>
      <c r="AD474" s="16" t="n"/>
      <c r="AE474" s="16" t="n"/>
      <c r="AF474" s="16" t="n"/>
      <c r="AG474" s="16" t="n"/>
      <c r="AH474" s="23" t="n"/>
      <c r="AI474" s="21">
        <f>IF(X474="","",IF(G474="MXN",X474,IF(AH474="","",X474*AH474)))</f>
        <v/>
      </c>
      <c r="AJ474" s="16" t="n"/>
      <c r="AK474" s="24">
        <f>IF(B474="","",CHOOSE(WEEKDAY(B474,2),"Lunes","Martes","Miércoles","Jueves","Viernes","Sábado","Domingo"))</f>
        <v/>
      </c>
      <c r="AL474" s="24">
        <f>IF(C474="","",IF(HOUR(C474)&lt;6,"00-06",IF(HOUR(C474)&lt;10,"06-10",IF(HOUR(C474)&lt;14,"10-14",IF(HOUR(C474)&lt;18,"14-18",IF(HOUR(C474)&lt;22,"18-22","22-24"))))))</f>
        <v/>
      </c>
      <c r="AM474" s="21">
        <f>IF(B474="","",SUMIFS($X$7:X474,$AJ$7:AJ474,"&lt;&gt;No",$B$7:B474,"&lt;&gt;"))</f>
        <v/>
      </c>
      <c r="AN474" s="22">
        <f>IF(B474="","",SUMIFS($Y$7:Y474,$AJ$7:AJ474,"&lt;&gt;No",$B$7:B474,"&lt;&gt;"))</f>
        <v/>
      </c>
    </row>
    <row r="475">
      <c r="A475" s="16" t="n"/>
      <c r="B475" s="17" t="n"/>
      <c r="C475" s="18" t="n"/>
      <c r="D475" s="18" t="n"/>
      <c r="E475" s="16" t="n"/>
      <c r="F475" s="16" t="n"/>
      <c r="G475" s="16" t="n"/>
      <c r="H475" s="16" t="n"/>
      <c r="I475" s="16" t="n"/>
      <c r="J475" s="16" t="n"/>
      <c r="K475" s="16" t="n"/>
      <c r="L475" s="16" t="n"/>
      <c r="M475" s="19" t="n"/>
      <c r="N475" s="19" t="n"/>
      <c r="O475" s="19" t="n"/>
      <c r="P475" s="19" t="n"/>
      <c r="Q475" s="19" t="n"/>
      <c r="R475" s="20" t="n"/>
      <c r="S475" s="19" t="n"/>
      <c r="T475" s="20" t="n"/>
      <c r="U475" s="20" t="n"/>
      <c r="V475" s="20" t="n"/>
      <c r="W475" s="20" t="n"/>
      <c r="X475" s="21">
        <f>IF(T475="","",T475-IF(U475="",0,U475)-IF(V475="",0,V475)-IF(W475="",0,W475))</f>
        <v/>
      </c>
      <c r="Y475" s="22">
        <f>IF(OR(R475="",R475=0,X475=""),"",X475/R475)</f>
        <v/>
      </c>
      <c r="Z475" s="16" t="n"/>
      <c r="AA475" s="16" t="n"/>
      <c r="AB475" s="16" t="n"/>
      <c r="AC475" s="16" t="n"/>
      <c r="AD475" s="16" t="n"/>
      <c r="AE475" s="16" t="n"/>
      <c r="AF475" s="16" t="n"/>
      <c r="AG475" s="16" t="n"/>
      <c r="AH475" s="23" t="n"/>
      <c r="AI475" s="21">
        <f>IF(X475="","",IF(G475="MXN",X475,IF(AH475="","",X475*AH475)))</f>
        <v/>
      </c>
      <c r="AJ475" s="16" t="n"/>
      <c r="AK475" s="24">
        <f>IF(B475="","",CHOOSE(WEEKDAY(B475,2),"Lunes","Martes","Miércoles","Jueves","Viernes","Sábado","Domingo"))</f>
        <v/>
      </c>
      <c r="AL475" s="24">
        <f>IF(C475="","",IF(HOUR(C475)&lt;6,"00-06",IF(HOUR(C475)&lt;10,"06-10",IF(HOUR(C475)&lt;14,"10-14",IF(HOUR(C475)&lt;18,"14-18",IF(HOUR(C475)&lt;22,"18-22","22-24"))))))</f>
        <v/>
      </c>
      <c r="AM475" s="21">
        <f>IF(B475="","",SUMIFS($X$7:X475,$AJ$7:AJ475,"&lt;&gt;No",$B$7:B475,"&lt;&gt;"))</f>
        <v/>
      </c>
      <c r="AN475" s="22">
        <f>IF(B475="","",SUMIFS($Y$7:Y475,$AJ$7:AJ475,"&lt;&gt;No",$B$7:B475,"&lt;&gt;"))</f>
        <v/>
      </c>
    </row>
    <row r="476">
      <c r="A476" s="16" t="n"/>
      <c r="B476" s="17" t="n"/>
      <c r="C476" s="18" t="n"/>
      <c r="D476" s="18" t="n"/>
      <c r="E476" s="16" t="n"/>
      <c r="F476" s="16" t="n"/>
      <c r="G476" s="16" t="n"/>
      <c r="H476" s="16" t="n"/>
      <c r="I476" s="16" t="n"/>
      <c r="J476" s="16" t="n"/>
      <c r="K476" s="16" t="n"/>
      <c r="L476" s="16" t="n"/>
      <c r="M476" s="19" t="n"/>
      <c r="N476" s="19" t="n"/>
      <c r="O476" s="19" t="n"/>
      <c r="P476" s="19" t="n"/>
      <c r="Q476" s="19" t="n"/>
      <c r="R476" s="20" t="n"/>
      <c r="S476" s="19" t="n"/>
      <c r="T476" s="20" t="n"/>
      <c r="U476" s="20" t="n"/>
      <c r="V476" s="20" t="n"/>
      <c r="W476" s="20" t="n"/>
      <c r="X476" s="21">
        <f>IF(T476="","",T476-IF(U476="",0,U476)-IF(V476="",0,V476)-IF(W476="",0,W476))</f>
        <v/>
      </c>
      <c r="Y476" s="22">
        <f>IF(OR(R476="",R476=0,X476=""),"",X476/R476)</f>
        <v/>
      </c>
      <c r="Z476" s="16" t="n"/>
      <c r="AA476" s="16" t="n"/>
      <c r="AB476" s="16" t="n"/>
      <c r="AC476" s="16" t="n"/>
      <c r="AD476" s="16" t="n"/>
      <c r="AE476" s="16" t="n"/>
      <c r="AF476" s="16" t="n"/>
      <c r="AG476" s="16" t="n"/>
      <c r="AH476" s="23" t="n"/>
      <c r="AI476" s="21">
        <f>IF(X476="","",IF(G476="MXN",X476,IF(AH476="","",X476*AH476)))</f>
        <v/>
      </c>
      <c r="AJ476" s="16" t="n"/>
      <c r="AK476" s="24">
        <f>IF(B476="","",CHOOSE(WEEKDAY(B476,2),"Lunes","Martes","Miércoles","Jueves","Viernes","Sábado","Domingo"))</f>
        <v/>
      </c>
      <c r="AL476" s="24">
        <f>IF(C476="","",IF(HOUR(C476)&lt;6,"00-06",IF(HOUR(C476)&lt;10,"06-10",IF(HOUR(C476)&lt;14,"10-14",IF(HOUR(C476)&lt;18,"14-18",IF(HOUR(C476)&lt;22,"18-22","22-24"))))))</f>
        <v/>
      </c>
      <c r="AM476" s="21">
        <f>IF(B476="","",SUMIFS($X$7:X476,$AJ$7:AJ476,"&lt;&gt;No",$B$7:B476,"&lt;&gt;"))</f>
        <v/>
      </c>
      <c r="AN476" s="22">
        <f>IF(B476="","",SUMIFS($Y$7:Y476,$AJ$7:AJ476,"&lt;&gt;No",$B$7:B476,"&lt;&gt;"))</f>
        <v/>
      </c>
    </row>
    <row r="477">
      <c r="A477" s="16" t="n"/>
      <c r="B477" s="17" t="n"/>
      <c r="C477" s="18" t="n"/>
      <c r="D477" s="18" t="n"/>
      <c r="E477" s="16" t="n"/>
      <c r="F477" s="16" t="n"/>
      <c r="G477" s="16" t="n"/>
      <c r="H477" s="16" t="n"/>
      <c r="I477" s="16" t="n"/>
      <c r="J477" s="16" t="n"/>
      <c r="K477" s="16" t="n"/>
      <c r="L477" s="16" t="n"/>
      <c r="M477" s="19" t="n"/>
      <c r="N477" s="19" t="n"/>
      <c r="O477" s="19" t="n"/>
      <c r="P477" s="19" t="n"/>
      <c r="Q477" s="19" t="n"/>
      <c r="R477" s="20" t="n"/>
      <c r="S477" s="19" t="n"/>
      <c r="T477" s="20" t="n"/>
      <c r="U477" s="20" t="n"/>
      <c r="V477" s="20" t="n"/>
      <c r="W477" s="20" t="n"/>
      <c r="X477" s="21">
        <f>IF(T477="","",T477-IF(U477="",0,U477)-IF(V477="",0,V477)-IF(W477="",0,W477))</f>
        <v/>
      </c>
      <c r="Y477" s="22">
        <f>IF(OR(R477="",R477=0,X477=""),"",X477/R477)</f>
        <v/>
      </c>
      <c r="Z477" s="16" t="n"/>
      <c r="AA477" s="16" t="n"/>
      <c r="AB477" s="16" t="n"/>
      <c r="AC477" s="16" t="n"/>
      <c r="AD477" s="16" t="n"/>
      <c r="AE477" s="16" t="n"/>
      <c r="AF477" s="16" t="n"/>
      <c r="AG477" s="16" t="n"/>
      <c r="AH477" s="23" t="n"/>
      <c r="AI477" s="21">
        <f>IF(X477="","",IF(G477="MXN",X477,IF(AH477="","",X477*AH477)))</f>
        <v/>
      </c>
      <c r="AJ477" s="16" t="n"/>
      <c r="AK477" s="24">
        <f>IF(B477="","",CHOOSE(WEEKDAY(B477,2),"Lunes","Martes","Miércoles","Jueves","Viernes","Sábado","Domingo"))</f>
        <v/>
      </c>
      <c r="AL477" s="24">
        <f>IF(C477="","",IF(HOUR(C477)&lt;6,"00-06",IF(HOUR(C477)&lt;10,"06-10",IF(HOUR(C477)&lt;14,"10-14",IF(HOUR(C477)&lt;18,"14-18",IF(HOUR(C477)&lt;22,"18-22","22-24"))))))</f>
        <v/>
      </c>
      <c r="AM477" s="21">
        <f>IF(B477="","",SUMIFS($X$7:X477,$AJ$7:AJ477,"&lt;&gt;No",$B$7:B477,"&lt;&gt;"))</f>
        <v/>
      </c>
      <c r="AN477" s="22">
        <f>IF(B477="","",SUMIFS($Y$7:Y477,$AJ$7:AJ477,"&lt;&gt;No",$B$7:B477,"&lt;&gt;"))</f>
        <v/>
      </c>
    </row>
    <row r="478">
      <c r="A478" s="16" t="n"/>
      <c r="B478" s="17" t="n"/>
      <c r="C478" s="18" t="n"/>
      <c r="D478" s="18" t="n"/>
      <c r="E478" s="16" t="n"/>
      <c r="F478" s="16" t="n"/>
      <c r="G478" s="16" t="n"/>
      <c r="H478" s="16" t="n"/>
      <c r="I478" s="16" t="n"/>
      <c r="J478" s="16" t="n"/>
      <c r="K478" s="16" t="n"/>
      <c r="L478" s="16" t="n"/>
      <c r="M478" s="19" t="n"/>
      <c r="N478" s="19" t="n"/>
      <c r="O478" s="19" t="n"/>
      <c r="P478" s="19" t="n"/>
      <c r="Q478" s="19" t="n"/>
      <c r="R478" s="20" t="n"/>
      <c r="S478" s="19" t="n"/>
      <c r="T478" s="20" t="n"/>
      <c r="U478" s="20" t="n"/>
      <c r="V478" s="20" t="n"/>
      <c r="W478" s="20" t="n"/>
      <c r="X478" s="21">
        <f>IF(T478="","",T478-IF(U478="",0,U478)-IF(V478="",0,V478)-IF(W478="",0,W478))</f>
        <v/>
      </c>
      <c r="Y478" s="22">
        <f>IF(OR(R478="",R478=0,X478=""),"",X478/R478)</f>
        <v/>
      </c>
      <c r="Z478" s="16" t="n"/>
      <c r="AA478" s="16" t="n"/>
      <c r="AB478" s="16" t="n"/>
      <c r="AC478" s="16" t="n"/>
      <c r="AD478" s="16" t="n"/>
      <c r="AE478" s="16" t="n"/>
      <c r="AF478" s="16" t="n"/>
      <c r="AG478" s="16" t="n"/>
      <c r="AH478" s="23" t="n"/>
      <c r="AI478" s="21">
        <f>IF(X478="","",IF(G478="MXN",X478,IF(AH478="","",X478*AH478)))</f>
        <v/>
      </c>
      <c r="AJ478" s="16" t="n"/>
      <c r="AK478" s="24">
        <f>IF(B478="","",CHOOSE(WEEKDAY(B478,2),"Lunes","Martes","Miércoles","Jueves","Viernes","Sábado","Domingo"))</f>
        <v/>
      </c>
      <c r="AL478" s="24">
        <f>IF(C478="","",IF(HOUR(C478)&lt;6,"00-06",IF(HOUR(C478)&lt;10,"06-10",IF(HOUR(C478)&lt;14,"10-14",IF(HOUR(C478)&lt;18,"14-18",IF(HOUR(C478)&lt;22,"18-22","22-24"))))))</f>
        <v/>
      </c>
      <c r="AM478" s="21">
        <f>IF(B478="","",SUMIFS($X$7:X478,$AJ$7:AJ478,"&lt;&gt;No",$B$7:B478,"&lt;&gt;"))</f>
        <v/>
      </c>
      <c r="AN478" s="22">
        <f>IF(B478="","",SUMIFS($Y$7:Y478,$AJ$7:AJ478,"&lt;&gt;No",$B$7:B478,"&lt;&gt;"))</f>
        <v/>
      </c>
    </row>
    <row r="479">
      <c r="A479" s="16" t="n"/>
      <c r="B479" s="17" t="n"/>
      <c r="C479" s="18" t="n"/>
      <c r="D479" s="18" t="n"/>
      <c r="E479" s="16" t="n"/>
      <c r="F479" s="16" t="n"/>
      <c r="G479" s="16" t="n"/>
      <c r="H479" s="16" t="n"/>
      <c r="I479" s="16" t="n"/>
      <c r="J479" s="16" t="n"/>
      <c r="K479" s="16" t="n"/>
      <c r="L479" s="16" t="n"/>
      <c r="M479" s="19" t="n"/>
      <c r="N479" s="19" t="n"/>
      <c r="O479" s="19" t="n"/>
      <c r="P479" s="19" t="n"/>
      <c r="Q479" s="19" t="n"/>
      <c r="R479" s="20" t="n"/>
      <c r="S479" s="19" t="n"/>
      <c r="T479" s="20" t="n"/>
      <c r="U479" s="20" t="n"/>
      <c r="V479" s="20" t="n"/>
      <c r="W479" s="20" t="n"/>
      <c r="X479" s="21">
        <f>IF(T479="","",T479-IF(U479="",0,U479)-IF(V479="",0,V479)-IF(W479="",0,W479))</f>
        <v/>
      </c>
      <c r="Y479" s="22">
        <f>IF(OR(R479="",R479=0,X479=""),"",X479/R479)</f>
        <v/>
      </c>
      <c r="Z479" s="16" t="n"/>
      <c r="AA479" s="16" t="n"/>
      <c r="AB479" s="16" t="n"/>
      <c r="AC479" s="16" t="n"/>
      <c r="AD479" s="16" t="n"/>
      <c r="AE479" s="16" t="n"/>
      <c r="AF479" s="16" t="n"/>
      <c r="AG479" s="16" t="n"/>
      <c r="AH479" s="23" t="n"/>
      <c r="AI479" s="21">
        <f>IF(X479="","",IF(G479="MXN",X479,IF(AH479="","",X479*AH479)))</f>
        <v/>
      </c>
      <c r="AJ479" s="16" t="n"/>
      <c r="AK479" s="24">
        <f>IF(B479="","",CHOOSE(WEEKDAY(B479,2),"Lunes","Martes","Miércoles","Jueves","Viernes","Sábado","Domingo"))</f>
        <v/>
      </c>
      <c r="AL479" s="24">
        <f>IF(C479="","",IF(HOUR(C479)&lt;6,"00-06",IF(HOUR(C479)&lt;10,"06-10",IF(HOUR(C479)&lt;14,"10-14",IF(HOUR(C479)&lt;18,"14-18",IF(HOUR(C479)&lt;22,"18-22","22-24"))))))</f>
        <v/>
      </c>
      <c r="AM479" s="21">
        <f>IF(B479="","",SUMIFS($X$7:X479,$AJ$7:AJ479,"&lt;&gt;No",$B$7:B479,"&lt;&gt;"))</f>
        <v/>
      </c>
      <c r="AN479" s="22">
        <f>IF(B479="","",SUMIFS($Y$7:Y479,$AJ$7:AJ479,"&lt;&gt;No",$B$7:B479,"&lt;&gt;"))</f>
        <v/>
      </c>
    </row>
    <row r="480">
      <c r="A480" s="16" t="n"/>
      <c r="B480" s="17" t="n"/>
      <c r="C480" s="18" t="n"/>
      <c r="D480" s="18" t="n"/>
      <c r="E480" s="16" t="n"/>
      <c r="F480" s="16" t="n"/>
      <c r="G480" s="16" t="n"/>
      <c r="H480" s="16" t="n"/>
      <c r="I480" s="16" t="n"/>
      <c r="J480" s="16" t="n"/>
      <c r="K480" s="16" t="n"/>
      <c r="L480" s="16" t="n"/>
      <c r="M480" s="19" t="n"/>
      <c r="N480" s="19" t="n"/>
      <c r="O480" s="19" t="n"/>
      <c r="P480" s="19" t="n"/>
      <c r="Q480" s="19" t="n"/>
      <c r="R480" s="20" t="n"/>
      <c r="S480" s="19" t="n"/>
      <c r="T480" s="20" t="n"/>
      <c r="U480" s="20" t="n"/>
      <c r="V480" s="20" t="n"/>
      <c r="W480" s="20" t="n"/>
      <c r="X480" s="21">
        <f>IF(T480="","",T480-IF(U480="",0,U480)-IF(V480="",0,V480)-IF(W480="",0,W480))</f>
        <v/>
      </c>
      <c r="Y480" s="22">
        <f>IF(OR(R480="",R480=0,X480=""),"",X480/R480)</f>
        <v/>
      </c>
      <c r="Z480" s="16" t="n"/>
      <c r="AA480" s="16" t="n"/>
      <c r="AB480" s="16" t="n"/>
      <c r="AC480" s="16" t="n"/>
      <c r="AD480" s="16" t="n"/>
      <c r="AE480" s="16" t="n"/>
      <c r="AF480" s="16" t="n"/>
      <c r="AG480" s="16" t="n"/>
      <c r="AH480" s="23" t="n"/>
      <c r="AI480" s="21">
        <f>IF(X480="","",IF(G480="MXN",X480,IF(AH480="","",X480*AH480)))</f>
        <v/>
      </c>
      <c r="AJ480" s="16" t="n"/>
      <c r="AK480" s="24">
        <f>IF(B480="","",CHOOSE(WEEKDAY(B480,2),"Lunes","Martes","Miércoles","Jueves","Viernes","Sábado","Domingo"))</f>
        <v/>
      </c>
      <c r="AL480" s="24">
        <f>IF(C480="","",IF(HOUR(C480)&lt;6,"00-06",IF(HOUR(C480)&lt;10,"06-10",IF(HOUR(C480)&lt;14,"10-14",IF(HOUR(C480)&lt;18,"14-18",IF(HOUR(C480)&lt;22,"18-22","22-24"))))))</f>
        <v/>
      </c>
      <c r="AM480" s="21">
        <f>IF(B480="","",SUMIFS($X$7:X480,$AJ$7:AJ480,"&lt;&gt;No",$B$7:B480,"&lt;&gt;"))</f>
        <v/>
      </c>
      <c r="AN480" s="22">
        <f>IF(B480="","",SUMIFS($Y$7:Y480,$AJ$7:AJ480,"&lt;&gt;No",$B$7:B480,"&lt;&gt;"))</f>
        <v/>
      </c>
    </row>
    <row r="481">
      <c r="A481" s="16" t="n"/>
      <c r="B481" s="17" t="n"/>
      <c r="C481" s="18" t="n"/>
      <c r="D481" s="18" t="n"/>
      <c r="E481" s="16" t="n"/>
      <c r="F481" s="16" t="n"/>
      <c r="G481" s="16" t="n"/>
      <c r="H481" s="16" t="n"/>
      <c r="I481" s="16" t="n"/>
      <c r="J481" s="16" t="n"/>
      <c r="K481" s="16" t="n"/>
      <c r="L481" s="16" t="n"/>
      <c r="M481" s="19" t="n"/>
      <c r="N481" s="19" t="n"/>
      <c r="O481" s="19" t="n"/>
      <c r="P481" s="19" t="n"/>
      <c r="Q481" s="19" t="n"/>
      <c r="R481" s="20" t="n"/>
      <c r="S481" s="19" t="n"/>
      <c r="T481" s="20" t="n"/>
      <c r="U481" s="20" t="n"/>
      <c r="V481" s="20" t="n"/>
      <c r="W481" s="20" t="n"/>
      <c r="X481" s="21">
        <f>IF(T481="","",T481-IF(U481="",0,U481)-IF(V481="",0,V481)-IF(W481="",0,W481))</f>
        <v/>
      </c>
      <c r="Y481" s="22">
        <f>IF(OR(R481="",R481=0,X481=""),"",X481/R481)</f>
        <v/>
      </c>
      <c r="Z481" s="16" t="n"/>
      <c r="AA481" s="16" t="n"/>
      <c r="AB481" s="16" t="n"/>
      <c r="AC481" s="16" t="n"/>
      <c r="AD481" s="16" t="n"/>
      <c r="AE481" s="16" t="n"/>
      <c r="AF481" s="16" t="n"/>
      <c r="AG481" s="16" t="n"/>
      <c r="AH481" s="23" t="n"/>
      <c r="AI481" s="21">
        <f>IF(X481="","",IF(G481="MXN",X481,IF(AH481="","",X481*AH481)))</f>
        <v/>
      </c>
      <c r="AJ481" s="16" t="n"/>
      <c r="AK481" s="24">
        <f>IF(B481="","",CHOOSE(WEEKDAY(B481,2),"Lunes","Martes","Miércoles","Jueves","Viernes","Sábado","Domingo"))</f>
        <v/>
      </c>
      <c r="AL481" s="24">
        <f>IF(C481="","",IF(HOUR(C481)&lt;6,"00-06",IF(HOUR(C481)&lt;10,"06-10",IF(HOUR(C481)&lt;14,"10-14",IF(HOUR(C481)&lt;18,"14-18",IF(HOUR(C481)&lt;22,"18-22","22-24"))))))</f>
        <v/>
      </c>
      <c r="AM481" s="21">
        <f>IF(B481="","",SUMIFS($X$7:X481,$AJ$7:AJ481,"&lt;&gt;No",$B$7:B481,"&lt;&gt;"))</f>
        <v/>
      </c>
      <c r="AN481" s="22">
        <f>IF(B481="","",SUMIFS($Y$7:Y481,$AJ$7:AJ481,"&lt;&gt;No",$B$7:B481,"&lt;&gt;"))</f>
        <v/>
      </c>
    </row>
    <row r="482">
      <c r="A482" s="16" t="n"/>
      <c r="B482" s="17" t="n"/>
      <c r="C482" s="18" t="n"/>
      <c r="D482" s="18" t="n"/>
      <c r="E482" s="16" t="n"/>
      <c r="F482" s="16" t="n"/>
      <c r="G482" s="16" t="n"/>
      <c r="H482" s="16" t="n"/>
      <c r="I482" s="16" t="n"/>
      <c r="J482" s="16" t="n"/>
      <c r="K482" s="16" t="n"/>
      <c r="L482" s="16" t="n"/>
      <c r="M482" s="19" t="n"/>
      <c r="N482" s="19" t="n"/>
      <c r="O482" s="19" t="n"/>
      <c r="P482" s="19" t="n"/>
      <c r="Q482" s="19" t="n"/>
      <c r="R482" s="20" t="n"/>
      <c r="S482" s="19" t="n"/>
      <c r="T482" s="20" t="n"/>
      <c r="U482" s="20" t="n"/>
      <c r="V482" s="20" t="n"/>
      <c r="W482" s="20" t="n"/>
      <c r="X482" s="21">
        <f>IF(T482="","",T482-IF(U482="",0,U482)-IF(V482="",0,V482)-IF(W482="",0,W482))</f>
        <v/>
      </c>
      <c r="Y482" s="22">
        <f>IF(OR(R482="",R482=0,X482=""),"",X482/R482)</f>
        <v/>
      </c>
      <c r="Z482" s="16" t="n"/>
      <c r="AA482" s="16" t="n"/>
      <c r="AB482" s="16" t="n"/>
      <c r="AC482" s="16" t="n"/>
      <c r="AD482" s="16" t="n"/>
      <c r="AE482" s="16" t="n"/>
      <c r="AF482" s="16" t="n"/>
      <c r="AG482" s="16" t="n"/>
      <c r="AH482" s="23" t="n"/>
      <c r="AI482" s="21">
        <f>IF(X482="","",IF(G482="MXN",X482,IF(AH482="","",X482*AH482)))</f>
        <v/>
      </c>
      <c r="AJ482" s="16" t="n"/>
      <c r="AK482" s="24">
        <f>IF(B482="","",CHOOSE(WEEKDAY(B482,2),"Lunes","Martes","Miércoles","Jueves","Viernes","Sábado","Domingo"))</f>
        <v/>
      </c>
      <c r="AL482" s="24">
        <f>IF(C482="","",IF(HOUR(C482)&lt;6,"00-06",IF(HOUR(C482)&lt;10,"06-10",IF(HOUR(C482)&lt;14,"10-14",IF(HOUR(C482)&lt;18,"14-18",IF(HOUR(C482)&lt;22,"18-22","22-24"))))))</f>
        <v/>
      </c>
      <c r="AM482" s="21">
        <f>IF(B482="","",SUMIFS($X$7:X482,$AJ$7:AJ482,"&lt;&gt;No",$B$7:B482,"&lt;&gt;"))</f>
        <v/>
      </c>
      <c r="AN482" s="22">
        <f>IF(B482="","",SUMIFS($Y$7:Y482,$AJ$7:AJ482,"&lt;&gt;No",$B$7:B482,"&lt;&gt;"))</f>
        <v/>
      </c>
    </row>
    <row r="483">
      <c r="A483" s="16" t="n"/>
      <c r="B483" s="17" t="n"/>
      <c r="C483" s="18" t="n"/>
      <c r="D483" s="18" t="n"/>
      <c r="E483" s="16" t="n"/>
      <c r="F483" s="16" t="n"/>
      <c r="G483" s="16" t="n"/>
      <c r="H483" s="16" t="n"/>
      <c r="I483" s="16" t="n"/>
      <c r="J483" s="16" t="n"/>
      <c r="K483" s="16" t="n"/>
      <c r="L483" s="16" t="n"/>
      <c r="M483" s="19" t="n"/>
      <c r="N483" s="19" t="n"/>
      <c r="O483" s="19" t="n"/>
      <c r="P483" s="19" t="n"/>
      <c r="Q483" s="19" t="n"/>
      <c r="R483" s="20" t="n"/>
      <c r="S483" s="19" t="n"/>
      <c r="T483" s="20" t="n"/>
      <c r="U483" s="20" t="n"/>
      <c r="V483" s="20" t="n"/>
      <c r="W483" s="20" t="n"/>
      <c r="X483" s="21">
        <f>IF(T483="","",T483-IF(U483="",0,U483)-IF(V483="",0,V483)-IF(W483="",0,W483))</f>
        <v/>
      </c>
      <c r="Y483" s="22">
        <f>IF(OR(R483="",R483=0,X483=""),"",X483/R483)</f>
        <v/>
      </c>
      <c r="Z483" s="16" t="n"/>
      <c r="AA483" s="16" t="n"/>
      <c r="AB483" s="16" t="n"/>
      <c r="AC483" s="16" t="n"/>
      <c r="AD483" s="16" t="n"/>
      <c r="AE483" s="16" t="n"/>
      <c r="AF483" s="16" t="n"/>
      <c r="AG483" s="16" t="n"/>
      <c r="AH483" s="23" t="n"/>
      <c r="AI483" s="21">
        <f>IF(X483="","",IF(G483="MXN",X483,IF(AH483="","",X483*AH483)))</f>
        <v/>
      </c>
      <c r="AJ483" s="16" t="n"/>
      <c r="AK483" s="24">
        <f>IF(B483="","",CHOOSE(WEEKDAY(B483,2),"Lunes","Martes","Miércoles","Jueves","Viernes","Sábado","Domingo"))</f>
        <v/>
      </c>
      <c r="AL483" s="24">
        <f>IF(C483="","",IF(HOUR(C483)&lt;6,"00-06",IF(HOUR(C483)&lt;10,"06-10",IF(HOUR(C483)&lt;14,"10-14",IF(HOUR(C483)&lt;18,"14-18",IF(HOUR(C483)&lt;22,"18-22","22-24"))))))</f>
        <v/>
      </c>
      <c r="AM483" s="21">
        <f>IF(B483="","",SUMIFS($X$7:X483,$AJ$7:AJ483,"&lt;&gt;No",$B$7:B483,"&lt;&gt;"))</f>
        <v/>
      </c>
      <c r="AN483" s="22">
        <f>IF(B483="","",SUMIFS($Y$7:Y483,$AJ$7:AJ483,"&lt;&gt;No",$B$7:B483,"&lt;&gt;"))</f>
        <v/>
      </c>
    </row>
    <row r="484">
      <c r="A484" s="16" t="n"/>
      <c r="B484" s="17" t="n"/>
      <c r="C484" s="18" t="n"/>
      <c r="D484" s="18" t="n"/>
      <c r="E484" s="16" t="n"/>
      <c r="F484" s="16" t="n"/>
      <c r="G484" s="16" t="n"/>
      <c r="H484" s="16" t="n"/>
      <c r="I484" s="16" t="n"/>
      <c r="J484" s="16" t="n"/>
      <c r="K484" s="16" t="n"/>
      <c r="L484" s="16" t="n"/>
      <c r="M484" s="19" t="n"/>
      <c r="N484" s="19" t="n"/>
      <c r="O484" s="19" t="n"/>
      <c r="P484" s="19" t="n"/>
      <c r="Q484" s="19" t="n"/>
      <c r="R484" s="20" t="n"/>
      <c r="S484" s="19" t="n"/>
      <c r="T484" s="20" t="n"/>
      <c r="U484" s="20" t="n"/>
      <c r="V484" s="20" t="n"/>
      <c r="W484" s="20" t="n"/>
      <c r="X484" s="21">
        <f>IF(T484="","",T484-IF(U484="",0,U484)-IF(V484="",0,V484)-IF(W484="",0,W484))</f>
        <v/>
      </c>
      <c r="Y484" s="22">
        <f>IF(OR(R484="",R484=0,X484=""),"",X484/R484)</f>
        <v/>
      </c>
      <c r="Z484" s="16" t="n"/>
      <c r="AA484" s="16" t="n"/>
      <c r="AB484" s="16" t="n"/>
      <c r="AC484" s="16" t="n"/>
      <c r="AD484" s="16" t="n"/>
      <c r="AE484" s="16" t="n"/>
      <c r="AF484" s="16" t="n"/>
      <c r="AG484" s="16" t="n"/>
      <c r="AH484" s="23" t="n"/>
      <c r="AI484" s="21">
        <f>IF(X484="","",IF(G484="MXN",X484,IF(AH484="","",X484*AH484)))</f>
        <v/>
      </c>
      <c r="AJ484" s="16" t="n"/>
      <c r="AK484" s="24">
        <f>IF(B484="","",CHOOSE(WEEKDAY(B484,2),"Lunes","Martes","Miércoles","Jueves","Viernes","Sábado","Domingo"))</f>
        <v/>
      </c>
      <c r="AL484" s="24">
        <f>IF(C484="","",IF(HOUR(C484)&lt;6,"00-06",IF(HOUR(C484)&lt;10,"06-10",IF(HOUR(C484)&lt;14,"10-14",IF(HOUR(C484)&lt;18,"14-18",IF(HOUR(C484)&lt;22,"18-22","22-24"))))))</f>
        <v/>
      </c>
      <c r="AM484" s="21">
        <f>IF(B484="","",SUMIFS($X$7:X484,$AJ$7:AJ484,"&lt;&gt;No",$B$7:B484,"&lt;&gt;"))</f>
        <v/>
      </c>
      <c r="AN484" s="22">
        <f>IF(B484="","",SUMIFS($Y$7:Y484,$AJ$7:AJ484,"&lt;&gt;No",$B$7:B484,"&lt;&gt;"))</f>
        <v/>
      </c>
    </row>
    <row r="485">
      <c r="A485" s="16" t="n"/>
      <c r="B485" s="17" t="n"/>
      <c r="C485" s="18" t="n"/>
      <c r="D485" s="18" t="n"/>
      <c r="E485" s="16" t="n"/>
      <c r="F485" s="16" t="n"/>
      <c r="G485" s="16" t="n"/>
      <c r="H485" s="16" t="n"/>
      <c r="I485" s="16" t="n"/>
      <c r="J485" s="16" t="n"/>
      <c r="K485" s="16" t="n"/>
      <c r="L485" s="16" t="n"/>
      <c r="M485" s="19" t="n"/>
      <c r="N485" s="19" t="n"/>
      <c r="O485" s="19" t="n"/>
      <c r="P485" s="19" t="n"/>
      <c r="Q485" s="19" t="n"/>
      <c r="R485" s="20" t="n"/>
      <c r="S485" s="19" t="n"/>
      <c r="T485" s="20" t="n"/>
      <c r="U485" s="20" t="n"/>
      <c r="V485" s="20" t="n"/>
      <c r="W485" s="20" t="n"/>
      <c r="X485" s="21">
        <f>IF(T485="","",T485-IF(U485="",0,U485)-IF(V485="",0,V485)-IF(W485="",0,W485))</f>
        <v/>
      </c>
      <c r="Y485" s="22">
        <f>IF(OR(R485="",R485=0,X485=""),"",X485/R485)</f>
        <v/>
      </c>
      <c r="Z485" s="16" t="n"/>
      <c r="AA485" s="16" t="n"/>
      <c r="AB485" s="16" t="n"/>
      <c r="AC485" s="16" t="n"/>
      <c r="AD485" s="16" t="n"/>
      <c r="AE485" s="16" t="n"/>
      <c r="AF485" s="16" t="n"/>
      <c r="AG485" s="16" t="n"/>
      <c r="AH485" s="23" t="n"/>
      <c r="AI485" s="21">
        <f>IF(X485="","",IF(G485="MXN",X485,IF(AH485="","",X485*AH485)))</f>
        <v/>
      </c>
      <c r="AJ485" s="16" t="n"/>
      <c r="AK485" s="24">
        <f>IF(B485="","",CHOOSE(WEEKDAY(B485,2),"Lunes","Martes","Miércoles","Jueves","Viernes","Sábado","Domingo"))</f>
        <v/>
      </c>
      <c r="AL485" s="24">
        <f>IF(C485="","",IF(HOUR(C485)&lt;6,"00-06",IF(HOUR(C485)&lt;10,"06-10",IF(HOUR(C485)&lt;14,"10-14",IF(HOUR(C485)&lt;18,"14-18",IF(HOUR(C485)&lt;22,"18-22","22-24"))))))</f>
        <v/>
      </c>
      <c r="AM485" s="21">
        <f>IF(B485="","",SUMIFS($X$7:X485,$AJ$7:AJ485,"&lt;&gt;No",$B$7:B485,"&lt;&gt;"))</f>
        <v/>
      </c>
      <c r="AN485" s="22">
        <f>IF(B485="","",SUMIFS($Y$7:Y485,$AJ$7:AJ485,"&lt;&gt;No",$B$7:B485,"&lt;&gt;"))</f>
        <v/>
      </c>
    </row>
    <row r="486">
      <c r="A486" s="16" t="n"/>
      <c r="B486" s="17" t="n"/>
      <c r="C486" s="18" t="n"/>
      <c r="D486" s="18" t="n"/>
      <c r="E486" s="16" t="n"/>
      <c r="F486" s="16" t="n"/>
      <c r="G486" s="16" t="n"/>
      <c r="H486" s="16" t="n"/>
      <c r="I486" s="16" t="n"/>
      <c r="J486" s="16" t="n"/>
      <c r="K486" s="16" t="n"/>
      <c r="L486" s="16" t="n"/>
      <c r="M486" s="19" t="n"/>
      <c r="N486" s="19" t="n"/>
      <c r="O486" s="19" t="n"/>
      <c r="P486" s="19" t="n"/>
      <c r="Q486" s="19" t="n"/>
      <c r="R486" s="20" t="n"/>
      <c r="S486" s="19" t="n"/>
      <c r="T486" s="20" t="n"/>
      <c r="U486" s="20" t="n"/>
      <c r="V486" s="20" t="n"/>
      <c r="W486" s="20" t="n"/>
      <c r="X486" s="21">
        <f>IF(T486="","",T486-IF(U486="",0,U486)-IF(V486="",0,V486)-IF(W486="",0,W486))</f>
        <v/>
      </c>
      <c r="Y486" s="22">
        <f>IF(OR(R486="",R486=0,X486=""),"",X486/R486)</f>
        <v/>
      </c>
      <c r="Z486" s="16" t="n"/>
      <c r="AA486" s="16" t="n"/>
      <c r="AB486" s="16" t="n"/>
      <c r="AC486" s="16" t="n"/>
      <c r="AD486" s="16" t="n"/>
      <c r="AE486" s="16" t="n"/>
      <c r="AF486" s="16" t="n"/>
      <c r="AG486" s="16" t="n"/>
      <c r="AH486" s="23" t="n"/>
      <c r="AI486" s="21">
        <f>IF(X486="","",IF(G486="MXN",X486,IF(AH486="","",X486*AH486)))</f>
        <v/>
      </c>
      <c r="AJ486" s="16" t="n"/>
      <c r="AK486" s="24">
        <f>IF(B486="","",CHOOSE(WEEKDAY(B486,2),"Lunes","Martes","Miércoles","Jueves","Viernes","Sábado","Domingo"))</f>
        <v/>
      </c>
      <c r="AL486" s="24">
        <f>IF(C486="","",IF(HOUR(C486)&lt;6,"00-06",IF(HOUR(C486)&lt;10,"06-10",IF(HOUR(C486)&lt;14,"10-14",IF(HOUR(C486)&lt;18,"14-18",IF(HOUR(C486)&lt;22,"18-22","22-24"))))))</f>
        <v/>
      </c>
      <c r="AM486" s="21">
        <f>IF(B486="","",SUMIFS($X$7:X486,$AJ$7:AJ486,"&lt;&gt;No",$B$7:B486,"&lt;&gt;"))</f>
        <v/>
      </c>
      <c r="AN486" s="22">
        <f>IF(B486="","",SUMIFS($Y$7:Y486,$AJ$7:AJ486,"&lt;&gt;No",$B$7:B486,"&lt;&gt;"))</f>
        <v/>
      </c>
    </row>
    <row r="487">
      <c r="A487" s="16" t="n"/>
      <c r="B487" s="17" t="n"/>
      <c r="C487" s="18" t="n"/>
      <c r="D487" s="18" t="n"/>
      <c r="E487" s="16" t="n"/>
      <c r="F487" s="16" t="n"/>
      <c r="G487" s="16" t="n"/>
      <c r="H487" s="16" t="n"/>
      <c r="I487" s="16" t="n"/>
      <c r="J487" s="16" t="n"/>
      <c r="K487" s="16" t="n"/>
      <c r="L487" s="16" t="n"/>
      <c r="M487" s="19" t="n"/>
      <c r="N487" s="19" t="n"/>
      <c r="O487" s="19" t="n"/>
      <c r="P487" s="19" t="n"/>
      <c r="Q487" s="19" t="n"/>
      <c r="R487" s="20" t="n"/>
      <c r="S487" s="19" t="n"/>
      <c r="T487" s="20" t="n"/>
      <c r="U487" s="20" t="n"/>
      <c r="V487" s="20" t="n"/>
      <c r="W487" s="20" t="n"/>
      <c r="X487" s="21">
        <f>IF(T487="","",T487-IF(U487="",0,U487)-IF(V487="",0,V487)-IF(W487="",0,W487))</f>
        <v/>
      </c>
      <c r="Y487" s="22">
        <f>IF(OR(R487="",R487=0,X487=""),"",X487/R487)</f>
        <v/>
      </c>
      <c r="Z487" s="16" t="n"/>
      <c r="AA487" s="16" t="n"/>
      <c r="AB487" s="16" t="n"/>
      <c r="AC487" s="16" t="n"/>
      <c r="AD487" s="16" t="n"/>
      <c r="AE487" s="16" t="n"/>
      <c r="AF487" s="16" t="n"/>
      <c r="AG487" s="16" t="n"/>
      <c r="AH487" s="23" t="n"/>
      <c r="AI487" s="21">
        <f>IF(X487="","",IF(G487="MXN",X487,IF(AH487="","",X487*AH487)))</f>
        <v/>
      </c>
      <c r="AJ487" s="16" t="n"/>
      <c r="AK487" s="24">
        <f>IF(B487="","",CHOOSE(WEEKDAY(B487,2),"Lunes","Martes","Miércoles","Jueves","Viernes","Sábado","Domingo"))</f>
        <v/>
      </c>
      <c r="AL487" s="24">
        <f>IF(C487="","",IF(HOUR(C487)&lt;6,"00-06",IF(HOUR(C487)&lt;10,"06-10",IF(HOUR(C487)&lt;14,"10-14",IF(HOUR(C487)&lt;18,"14-18",IF(HOUR(C487)&lt;22,"18-22","22-24"))))))</f>
        <v/>
      </c>
      <c r="AM487" s="21">
        <f>IF(B487="","",SUMIFS($X$7:X487,$AJ$7:AJ487,"&lt;&gt;No",$B$7:B487,"&lt;&gt;"))</f>
        <v/>
      </c>
      <c r="AN487" s="22">
        <f>IF(B487="","",SUMIFS($Y$7:Y487,$AJ$7:AJ487,"&lt;&gt;No",$B$7:B487,"&lt;&gt;"))</f>
        <v/>
      </c>
    </row>
    <row r="488">
      <c r="A488" s="16" t="n"/>
      <c r="B488" s="17" t="n"/>
      <c r="C488" s="18" t="n"/>
      <c r="D488" s="18" t="n"/>
      <c r="E488" s="16" t="n"/>
      <c r="F488" s="16" t="n"/>
      <c r="G488" s="16" t="n"/>
      <c r="H488" s="16" t="n"/>
      <c r="I488" s="16" t="n"/>
      <c r="J488" s="16" t="n"/>
      <c r="K488" s="16" t="n"/>
      <c r="L488" s="16" t="n"/>
      <c r="M488" s="19" t="n"/>
      <c r="N488" s="19" t="n"/>
      <c r="O488" s="19" t="n"/>
      <c r="P488" s="19" t="n"/>
      <c r="Q488" s="19" t="n"/>
      <c r="R488" s="20" t="n"/>
      <c r="S488" s="19" t="n"/>
      <c r="T488" s="20" t="n"/>
      <c r="U488" s="20" t="n"/>
      <c r="V488" s="20" t="n"/>
      <c r="W488" s="20" t="n"/>
      <c r="X488" s="21">
        <f>IF(T488="","",T488-IF(U488="",0,U488)-IF(V488="",0,V488)-IF(W488="",0,W488))</f>
        <v/>
      </c>
      <c r="Y488" s="22">
        <f>IF(OR(R488="",R488=0,X488=""),"",X488/R488)</f>
        <v/>
      </c>
      <c r="Z488" s="16" t="n"/>
      <c r="AA488" s="16" t="n"/>
      <c r="AB488" s="16" t="n"/>
      <c r="AC488" s="16" t="n"/>
      <c r="AD488" s="16" t="n"/>
      <c r="AE488" s="16" t="n"/>
      <c r="AF488" s="16" t="n"/>
      <c r="AG488" s="16" t="n"/>
      <c r="AH488" s="23" t="n"/>
      <c r="AI488" s="21">
        <f>IF(X488="","",IF(G488="MXN",X488,IF(AH488="","",X488*AH488)))</f>
        <v/>
      </c>
      <c r="AJ488" s="16" t="n"/>
      <c r="AK488" s="24">
        <f>IF(B488="","",CHOOSE(WEEKDAY(B488,2),"Lunes","Martes","Miércoles","Jueves","Viernes","Sábado","Domingo"))</f>
        <v/>
      </c>
      <c r="AL488" s="24">
        <f>IF(C488="","",IF(HOUR(C488)&lt;6,"00-06",IF(HOUR(C488)&lt;10,"06-10",IF(HOUR(C488)&lt;14,"10-14",IF(HOUR(C488)&lt;18,"14-18",IF(HOUR(C488)&lt;22,"18-22","22-24"))))))</f>
        <v/>
      </c>
      <c r="AM488" s="21">
        <f>IF(B488="","",SUMIFS($X$7:X488,$AJ$7:AJ488,"&lt;&gt;No",$B$7:B488,"&lt;&gt;"))</f>
        <v/>
      </c>
      <c r="AN488" s="22">
        <f>IF(B488="","",SUMIFS($Y$7:Y488,$AJ$7:AJ488,"&lt;&gt;No",$B$7:B488,"&lt;&gt;"))</f>
        <v/>
      </c>
    </row>
    <row r="489">
      <c r="A489" s="16" t="n"/>
      <c r="B489" s="17" t="n"/>
      <c r="C489" s="18" t="n"/>
      <c r="D489" s="18" t="n"/>
      <c r="E489" s="16" t="n"/>
      <c r="F489" s="16" t="n"/>
      <c r="G489" s="16" t="n"/>
      <c r="H489" s="16" t="n"/>
      <c r="I489" s="16" t="n"/>
      <c r="J489" s="16" t="n"/>
      <c r="K489" s="16" t="n"/>
      <c r="L489" s="16" t="n"/>
      <c r="M489" s="19" t="n"/>
      <c r="N489" s="19" t="n"/>
      <c r="O489" s="19" t="n"/>
      <c r="P489" s="19" t="n"/>
      <c r="Q489" s="19" t="n"/>
      <c r="R489" s="20" t="n"/>
      <c r="S489" s="19" t="n"/>
      <c r="T489" s="20" t="n"/>
      <c r="U489" s="20" t="n"/>
      <c r="V489" s="20" t="n"/>
      <c r="W489" s="20" t="n"/>
      <c r="X489" s="21">
        <f>IF(T489="","",T489-IF(U489="",0,U489)-IF(V489="",0,V489)-IF(W489="",0,W489))</f>
        <v/>
      </c>
      <c r="Y489" s="22">
        <f>IF(OR(R489="",R489=0,X489=""),"",X489/R489)</f>
        <v/>
      </c>
      <c r="Z489" s="16" t="n"/>
      <c r="AA489" s="16" t="n"/>
      <c r="AB489" s="16" t="n"/>
      <c r="AC489" s="16" t="n"/>
      <c r="AD489" s="16" t="n"/>
      <c r="AE489" s="16" t="n"/>
      <c r="AF489" s="16" t="n"/>
      <c r="AG489" s="16" t="n"/>
      <c r="AH489" s="23" t="n"/>
      <c r="AI489" s="21">
        <f>IF(X489="","",IF(G489="MXN",X489,IF(AH489="","",X489*AH489)))</f>
        <v/>
      </c>
      <c r="AJ489" s="16" t="n"/>
      <c r="AK489" s="24">
        <f>IF(B489="","",CHOOSE(WEEKDAY(B489,2),"Lunes","Martes","Miércoles","Jueves","Viernes","Sábado","Domingo"))</f>
        <v/>
      </c>
      <c r="AL489" s="24">
        <f>IF(C489="","",IF(HOUR(C489)&lt;6,"00-06",IF(HOUR(C489)&lt;10,"06-10",IF(HOUR(C489)&lt;14,"10-14",IF(HOUR(C489)&lt;18,"14-18",IF(HOUR(C489)&lt;22,"18-22","22-24"))))))</f>
        <v/>
      </c>
      <c r="AM489" s="21">
        <f>IF(B489="","",SUMIFS($X$7:X489,$AJ$7:AJ489,"&lt;&gt;No",$B$7:B489,"&lt;&gt;"))</f>
        <v/>
      </c>
      <c r="AN489" s="22">
        <f>IF(B489="","",SUMIFS($Y$7:Y489,$AJ$7:AJ489,"&lt;&gt;No",$B$7:B489,"&lt;&gt;"))</f>
        <v/>
      </c>
    </row>
    <row r="490">
      <c r="A490" s="16" t="n"/>
      <c r="B490" s="17" t="n"/>
      <c r="C490" s="18" t="n"/>
      <c r="D490" s="18" t="n"/>
      <c r="E490" s="16" t="n"/>
      <c r="F490" s="16" t="n"/>
      <c r="G490" s="16" t="n"/>
      <c r="H490" s="16" t="n"/>
      <c r="I490" s="16" t="n"/>
      <c r="J490" s="16" t="n"/>
      <c r="K490" s="16" t="n"/>
      <c r="L490" s="16" t="n"/>
      <c r="M490" s="19" t="n"/>
      <c r="N490" s="19" t="n"/>
      <c r="O490" s="19" t="n"/>
      <c r="P490" s="19" t="n"/>
      <c r="Q490" s="19" t="n"/>
      <c r="R490" s="20" t="n"/>
      <c r="S490" s="19" t="n"/>
      <c r="T490" s="20" t="n"/>
      <c r="U490" s="20" t="n"/>
      <c r="V490" s="20" t="n"/>
      <c r="W490" s="20" t="n"/>
      <c r="X490" s="21">
        <f>IF(T490="","",T490-IF(U490="",0,U490)-IF(V490="",0,V490)-IF(W490="",0,W490))</f>
        <v/>
      </c>
      <c r="Y490" s="22">
        <f>IF(OR(R490="",R490=0,X490=""),"",X490/R490)</f>
        <v/>
      </c>
      <c r="Z490" s="16" t="n"/>
      <c r="AA490" s="16" t="n"/>
      <c r="AB490" s="16" t="n"/>
      <c r="AC490" s="16" t="n"/>
      <c r="AD490" s="16" t="n"/>
      <c r="AE490" s="16" t="n"/>
      <c r="AF490" s="16" t="n"/>
      <c r="AG490" s="16" t="n"/>
      <c r="AH490" s="23" t="n"/>
      <c r="AI490" s="21">
        <f>IF(X490="","",IF(G490="MXN",X490,IF(AH490="","",X490*AH490)))</f>
        <v/>
      </c>
      <c r="AJ490" s="16" t="n"/>
      <c r="AK490" s="24">
        <f>IF(B490="","",CHOOSE(WEEKDAY(B490,2),"Lunes","Martes","Miércoles","Jueves","Viernes","Sábado","Domingo"))</f>
        <v/>
      </c>
      <c r="AL490" s="24">
        <f>IF(C490="","",IF(HOUR(C490)&lt;6,"00-06",IF(HOUR(C490)&lt;10,"06-10",IF(HOUR(C490)&lt;14,"10-14",IF(HOUR(C490)&lt;18,"14-18",IF(HOUR(C490)&lt;22,"18-22","22-24"))))))</f>
        <v/>
      </c>
      <c r="AM490" s="21">
        <f>IF(B490="","",SUMIFS($X$7:X490,$AJ$7:AJ490,"&lt;&gt;No",$B$7:B490,"&lt;&gt;"))</f>
        <v/>
      </c>
      <c r="AN490" s="22">
        <f>IF(B490="","",SUMIFS($Y$7:Y490,$AJ$7:AJ490,"&lt;&gt;No",$B$7:B490,"&lt;&gt;"))</f>
        <v/>
      </c>
    </row>
    <row r="491">
      <c r="A491" s="16" t="n"/>
      <c r="B491" s="17" t="n"/>
      <c r="C491" s="18" t="n"/>
      <c r="D491" s="18" t="n"/>
      <c r="E491" s="16" t="n"/>
      <c r="F491" s="16" t="n"/>
      <c r="G491" s="16" t="n"/>
      <c r="H491" s="16" t="n"/>
      <c r="I491" s="16" t="n"/>
      <c r="J491" s="16" t="n"/>
      <c r="K491" s="16" t="n"/>
      <c r="L491" s="16" t="n"/>
      <c r="M491" s="19" t="n"/>
      <c r="N491" s="19" t="n"/>
      <c r="O491" s="19" t="n"/>
      <c r="P491" s="19" t="n"/>
      <c r="Q491" s="19" t="n"/>
      <c r="R491" s="20" t="n"/>
      <c r="S491" s="19" t="n"/>
      <c r="T491" s="20" t="n"/>
      <c r="U491" s="20" t="n"/>
      <c r="V491" s="20" t="n"/>
      <c r="W491" s="20" t="n"/>
      <c r="X491" s="21">
        <f>IF(T491="","",T491-IF(U491="",0,U491)-IF(V491="",0,V491)-IF(W491="",0,W491))</f>
        <v/>
      </c>
      <c r="Y491" s="22">
        <f>IF(OR(R491="",R491=0,X491=""),"",X491/R491)</f>
        <v/>
      </c>
      <c r="Z491" s="16" t="n"/>
      <c r="AA491" s="16" t="n"/>
      <c r="AB491" s="16" t="n"/>
      <c r="AC491" s="16" t="n"/>
      <c r="AD491" s="16" t="n"/>
      <c r="AE491" s="16" t="n"/>
      <c r="AF491" s="16" t="n"/>
      <c r="AG491" s="16" t="n"/>
      <c r="AH491" s="23" t="n"/>
      <c r="AI491" s="21">
        <f>IF(X491="","",IF(G491="MXN",X491,IF(AH491="","",X491*AH491)))</f>
        <v/>
      </c>
      <c r="AJ491" s="16" t="n"/>
      <c r="AK491" s="24">
        <f>IF(B491="","",CHOOSE(WEEKDAY(B491,2),"Lunes","Martes","Miércoles","Jueves","Viernes","Sábado","Domingo"))</f>
        <v/>
      </c>
      <c r="AL491" s="24">
        <f>IF(C491="","",IF(HOUR(C491)&lt;6,"00-06",IF(HOUR(C491)&lt;10,"06-10",IF(HOUR(C491)&lt;14,"10-14",IF(HOUR(C491)&lt;18,"14-18",IF(HOUR(C491)&lt;22,"18-22","22-24"))))))</f>
        <v/>
      </c>
      <c r="AM491" s="21">
        <f>IF(B491="","",SUMIFS($X$7:X491,$AJ$7:AJ491,"&lt;&gt;No",$B$7:B491,"&lt;&gt;"))</f>
        <v/>
      </c>
      <c r="AN491" s="22">
        <f>IF(B491="","",SUMIFS($Y$7:Y491,$AJ$7:AJ491,"&lt;&gt;No",$B$7:B491,"&lt;&gt;"))</f>
        <v/>
      </c>
    </row>
    <row r="492">
      <c r="A492" s="16" t="n"/>
      <c r="B492" s="17" t="n"/>
      <c r="C492" s="18" t="n"/>
      <c r="D492" s="18" t="n"/>
      <c r="E492" s="16" t="n"/>
      <c r="F492" s="16" t="n"/>
      <c r="G492" s="16" t="n"/>
      <c r="H492" s="16" t="n"/>
      <c r="I492" s="16" t="n"/>
      <c r="J492" s="16" t="n"/>
      <c r="K492" s="16" t="n"/>
      <c r="L492" s="16" t="n"/>
      <c r="M492" s="19" t="n"/>
      <c r="N492" s="19" t="n"/>
      <c r="O492" s="19" t="n"/>
      <c r="P492" s="19" t="n"/>
      <c r="Q492" s="19" t="n"/>
      <c r="R492" s="20" t="n"/>
      <c r="S492" s="19" t="n"/>
      <c r="T492" s="20" t="n"/>
      <c r="U492" s="20" t="n"/>
      <c r="V492" s="20" t="n"/>
      <c r="W492" s="20" t="n"/>
      <c r="X492" s="21">
        <f>IF(T492="","",T492-IF(U492="",0,U492)-IF(V492="",0,V492)-IF(W492="",0,W492))</f>
        <v/>
      </c>
      <c r="Y492" s="22">
        <f>IF(OR(R492="",R492=0,X492=""),"",X492/R492)</f>
        <v/>
      </c>
      <c r="Z492" s="16" t="n"/>
      <c r="AA492" s="16" t="n"/>
      <c r="AB492" s="16" t="n"/>
      <c r="AC492" s="16" t="n"/>
      <c r="AD492" s="16" t="n"/>
      <c r="AE492" s="16" t="n"/>
      <c r="AF492" s="16" t="n"/>
      <c r="AG492" s="16" t="n"/>
      <c r="AH492" s="23" t="n"/>
      <c r="AI492" s="21">
        <f>IF(X492="","",IF(G492="MXN",X492,IF(AH492="","",X492*AH492)))</f>
        <v/>
      </c>
      <c r="AJ492" s="16" t="n"/>
      <c r="AK492" s="24">
        <f>IF(B492="","",CHOOSE(WEEKDAY(B492,2),"Lunes","Martes","Miércoles","Jueves","Viernes","Sábado","Domingo"))</f>
        <v/>
      </c>
      <c r="AL492" s="24">
        <f>IF(C492="","",IF(HOUR(C492)&lt;6,"00-06",IF(HOUR(C492)&lt;10,"06-10",IF(HOUR(C492)&lt;14,"10-14",IF(HOUR(C492)&lt;18,"14-18",IF(HOUR(C492)&lt;22,"18-22","22-24"))))))</f>
        <v/>
      </c>
      <c r="AM492" s="21">
        <f>IF(B492="","",SUMIFS($X$7:X492,$AJ$7:AJ492,"&lt;&gt;No",$B$7:B492,"&lt;&gt;"))</f>
        <v/>
      </c>
      <c r="AN492" s="22">
        <f>IF(B492="","",SUMIFS($Y$7:Y492,$AJ$7:AJ492,"&lt;&gt;No",$B$7:B492,"&lt;&gt;"))</f>
        <v/>
      </c>
    </row>
    <row r="493">
      <c r="A493" s="16" t="n"/>
      <c r="B493" s="17" t="n"/>
      <c r="C493" s="18" t="n"/>
      <c r="D493" s="18" t="n"/>
      <c r="E493" s="16" t="n"/>
      <c r="F493" s="16" t="n"/>
      <c r="G493" s="16" t="n"/>
      <c r="H493" s="16" t="n"/>
      <c r="I493" s="16" t="n"/>
      <c r="J493" s="16" t="n"/>
      <c r="K493" s="16" t="n"/>
      <c r="L493" s="16" t="n"/>
      <c r="M493" s="19" t="n"/>
      <c r="N493" s="19" t="n"/>
      <c r="O493" s="19" t="n"/>
      <c r="P493" s="19" t="n"/>
      <c r="Q493" s="19" t="n"/>
      <c r="R493" s="20" t="n"/>
      <c r="S493" s="19" t="n"/>
      <c r="T493" s="20" t="n"/>
      <c r="U493" s="20" t="n"/>
      <c r="V493" s="20" t="n"/>
      <c r="W493" s="20" t="n"/>
      <c r="X493" s="21">
        <f>IF(T493="","",T493-IF(U493="",0,U493)-IF(V493="",0,V493)-IF(W493="",0,W493))</f>
        <v/>
      </c>
      <c r="Y493" s="22">
        <f>IF(OR(R493="",R493=0,X493=""),"",X493/R493)</f>
        <v/>
      </c>
      <c r="Z493" s="16" t="n"/>
      <c r="AA493" s="16" t="n"/>
      <c r="AB493" s="16" t="n"/>
      <c r="AC493" s="16" t="n"/>
      <c r="AD493" s="16" t="n"/>
      <c r="AE493" s="16" t="n"/>
      <c r="AF493" s="16" t="n"/>
      <c r="AG493" s="16" t="n"/>
      <c r="AH493" s="23" t="n"/>
      <c r="AI493" s="21">
        <f>IF(X493="","",IF(G493="MXN",X493,IF(AH493="","",X493*AH493)))</f>
        <v/>
      </c>
      <c r="AJ493" s="16" t="n"/>
      <c r="AK493" s="24">
        <f>IF(B493="","",CHOOSE(WEEKDAY(B493,2),"Lunes","Martes","Miércoles","Jueves","Viernes","Sábado","Domingo"))</f>
        <v/>
      </c>
      <c r="AL493" s="24">
        <f>IF(C493="","",IF(HOUR(C493)&lt;6,"00-06",IF(HOUR(C493)&lt;10,"06-10",IF(HOUR(C493)&lt;14,"10-14",IF(HOUR(C493)&lt;18,"14-18",IF(HOUR(C493)&lt;22,"18-22","22-24"))))))</f>
        <v/>
      </c>
      <c r="AM493" s="21">
        <f>IF(B493="","",SUMIFS($X$7:X493,$AJ$7:AJ493,"&lt;&gt;No",$B$7:B493,"&lt;&gt;"))</f>
        <v/>
      </c>
      <c r="AN493" s="22">
        <f>IF(B493="","",SUMIFS($Y$7:Y493,$AJ$7:AJ493,"&lt;&gt;No",$B$7:B493,"&lt;&gt;"))</f>
        <v/>
      </c>
    </row>
    <row r="494">
      <c r="A494" s="16" t="n"/>
      <c r="B494" s="17" t="n"/>
      <c r="C494" s="18" t="n"/>
      <c r="D494" s="18" t="n"/>
      <c r="E494" s="16" t="n"/>
      <c r="F494" s="16" t="n"/>
      <c r="G494" s="16" t="n"/>
      <c r="H494" s="16" t="n"/>
      <c r="I494" s="16" t="n"/>
      <c r="J494" s="16" t="n"/>
      <c r="K494" s="16" t="n"/>
      <c r="L494" s="16" t="n"/>
      <c r="M494" s="19" t="n"/>
      <c r="N494" s="19" t="n"/>
      <c r="O494" s="19" t="n"/>
      <c r="P494" s="19" t="n"/>
      <c r="Q494" s="19" t="n"/>
      <c r="R494" s="20" t="n"/>
      <c r="S494" s="19" t="n"/>
      <c r="T494" s="20" t="n"/>
      <c r="U494" s="20" t="n"/>
      <c r="V494" s="20" t="n"/>
      <c r="W494" s="20" t="n"/>
      <c r="X494" s="21">
        <f>IF(T494="","",T494-IF(U494="",0,U494)-IF(V494="",0,V494)-IF(W494="",0,W494))</f>
        <v/>
      </c>
      <c r="Y494" s="22">
        <f>IF(OR(R494="",R494=0,X494=""),"",X494/R494)</f>
        <v/>
      </c>
      <c r="Z494" s="16" t="n"/>
      <c r="AA494" s="16" t="n"/>
      <c r="AB494" s="16" t="n"/>
      <c r="AC494" s="16" t="n"/>
      <c r="AD494" s="16" t="n"/>
      <c r="AE494" s="16" t="n"/>
      <c r="AF494" s="16" t="n"/>
      <c r="AG494" s="16" t="n"/>
      <c r="AH494" s="23" t="n"/>
      <c r="AI494" s="21">
        <f>IF(X494="","",IF(G494="MXN",X494,IF(AH494="","",X494*AH494)))</f>
        <v/>
      </c>
      <c r="AJ494" s="16" t="n"/>
      <c r="AK494" s="24">
        <f>IF(B494="","",CHOOSE(WEEKDAY(B494,2),"Lunes","Martes","Miércoles","Jueves","Viernes","Sábado","Domingo"))</f>
        <v/>
      </c>
      <c r="AL494" s="24">
        <f>IF(C494="","",IF(HOUR(C494)&lt;6,"00-06",IF(HOUR(C494)&lt;10,"06-10",IF(HOUR(C494)&lt;14,"10-14",IF(HOUR(C494)&lt;18,"14-18",IF(HOUR(C494)&lt;22,"18-22","22-24"))))))</f>
        <v/>
      </c>
      <c r="AM494" s="21">
        <f>IF(B494="","",SUMIFS($X$7:X494,$AJ$7:AJ494,"&lt;&gt;No",$B$7:B494,"&lt;&gt;"))</f>
        <v/>
      </c>
      <c r="AN494" s="22">
        <f>IF(B494="","",SUMIFS($Y$7:Y494,$AJ$7:AJ494,"&lt;&gt;No",$B$7:B494,"&lt;&gt;"))</f>
        <v/>
      </c>
    </row>
    <row r="495">
      <c r="A495" s="16" t="n"/>
      <c r="B495" s="17" t="n"/>
      <c r="C495" s="18" t="n"/>
      <c r="D495" s="18" t="n"/>
      <c r="E495" s="16" t="n"/>
      <c r="F495" s="16" t="n"/>
      <c r="G495" s="16" t="n"/>
      <c r="H495" s="16" t="n"/>
      <c r="I495" s="16" t="n"/>
      <c r="J495" s="16" t="n"/>
      <c r="K495" s="16" t="n"/>
      <c r="L495" s="16" t="n"/>
      <c r="M495" s="19" t="n"/>
      <c r="N495" s="19" t="n"/>
      <c r="O495" s="19" t="n"/>
      <c r="P495" s="19" t="n"/>
      <c r="Q495" s="19" t="n"/>
      <c r="R495" s="20" t="n"/>
      <c r="S495" s="19" t="n"/>
      <c r="T495" s="20" t="n"/>
      <c r="U495" s="20" t="n"/>
      <c r="V495" s="20" t="n"/>
      <c r="W495" s="20" t="n"/>
      <c r="X495" s="21">
        <f>IF(T495="","",T495-IF(U495="",0,U495)-IF(V495="",0,V495)-IF(W495="",0,W495))</f>
        <v/>
      </c>
      <c r="Y495" s="22">
        <f>IF(OR(R495="",R495=0,X495=""),"",X495/R495)</f>
        <v/>
      </c>
      <c r="Z495" s="16" t="n"/>
      <c r="AA495" s="16" t="n"/>
      <c r="AB495" s="16" t="n"/>
      <c r="AC495" s="16" t="n"/>
      <c r="AD495" s="16" t="n"/>
      <c r="AE495" s="16" t="n"/>
      <c r="AF495" s="16" t="n"/>
      <c r="AG495" s="16" t="n"/>
      <c r="AH495" s="23" t="n"/>
      <c r="AI495" s="21">
        <f>IF(X495="","",IF(G495="MXN",X495,IF(AH495="","",X495*AH495)))</f>
        <v/>
      </c>
      <c r="AJ495" s="16" t="n"/>
      <c r="AK495" s="24">
        <f>IF(B495="","",CHOOSE(WEEKDAY(B495,2),"Lunes","Martes","Miércoles","Jueves","Viernes","Sábado","Domingo"))</f>
        <v/>
      </c>
      <c r="AL495" s="24">
        <f>IF(C495="","",IF(HOUR(C495)&lt;6,"00-06",IF(HOUR(C495)&lt;10,"06-10",IF(HOUR(C495)&lt;14,"10-14",IF(HOUR(C495)&lt;18,"14-18",IF(HOUR(C495)&lt;22,"18-22","22-24"))))))</f>
        <v/>
      </c>
      <c r="AM495" s="21">
        <f>IF(B495="","",SUMIFS($X$7:X495,$AJ$7:AJ495,"&lt;&gt;No",$B$7:B495,"&lt;&gt;"))</f>
        <v/>
      </c>
      <c r="AN495" s="22">
        <f>IF(B495="","",SUMIFS($Y$7:Y495,$AJ$7:AJ495,"&lt;&gt;No",$B$7:B495,"&lt;&gt;"))</f>
        <v/>
      </c>
    </row>
    <row r="496">
      <c r="A496" s="16" t="n"/>
      <c r="B496" s="17" t="n"/>
      <c r="C496" s="18" t="n"/>
      <c r="D496" s="18" t="n"/>
      <c r="E496" s="16" t="n"/>
      <c r="F496" s="16" t="n"/>
      <c r="G496" s="16" t="n"/>
      <c r="H496" s="16" t="n"/>
      <c r="I496" s="16" t="n"/>
      <c r="J496" s="16" t="n"/>
      <c r="K496" s="16" t="n"/>
      <c r="L496" s="16" t="n"/>
      <c r="M496" s="19" t="n"/>
      <c r="N496" s="19" t="n"/>
      <c r="O496" s="19" t="n"/>
      <c r="P496" s="19" t="n"/>
      <c r="Q496" s="19" t="n"/>
      <c r="R496" s="20" t="n"/>
      <c r="S496" s="19" t="n"/>
      <c r="T496" s="20" t="n"/>
      <c r="U496" s="20" t="n"/>
      <c r="V496" s="20" t="n"/>
      <c r="W496" s="20" t="n"/>
      <c r="X496" s="21">
        <f>IF(T496="","",T496-IF(U496="",0,U496)-IF(V496="",0,V496)-IF(W496="",0,W496))</f>
        <v/>
      </c>
      <c r="Y496" s="22">
        <f>IF(OR(R496="",R496=0,X496=""),"",X496/R496)</f>
        <v/>
      </c>
      <c r="Z496" s="16" t="n"/>
      <c r="AA496" s="16" t="n"/>
      <c r="AB496" s="16" t="n"/>
      <c r="AC496" s="16" t="n"/>
      <c r="AD496" s="16" t="n"/>
      <c r="AE496" s="16" t="n"/>
      <c r="AF496" s="16" t="n"/>
      <c r="AG496" s="16" t="n"/>
      <c r="AH496" s="23" t="n"/>
      <c r="AI496" s="21">
        <f>IF(X496="","",IF(G496="MXN",X496,IF(AH496="","",X496*AH496)))</f>
        <v/>
      </c>
      <c r="AJ496" s="16" t="n"/>
      <c r="AK496" s="24">
        <f>IF(B496="","",CHOOSE(WEEKDAY(B496,2),"Lunes","Martes","Miércoles","Jueves","Viernes","Sábado","Domingo"))</f>
        <v/>
      </c>
      <c r="AL496" s="24">
        <f>IF(C496="","",IF(HOUR(C496)&lt;6,"00-06",IF(HOUR(C496)&lt;10,"06-10",IF(HOUR(C496)&lt;14,"10-14",IF(HOUR(C496)&lt;18,"14-18",IF(HOUR(C496)&lt;22,"18-22","22-24"))))))</f>
        <v/>
      </c>
      <c r="AM496" s="21">
        <f>IF(B496="","",SUMIFS($X$7:X496,$AJ$7:AJ496,"&lt;&gt;No",$B$7:B496,"&lt;&gt;"))</f>
        <v/>
      </c>
      <c r="AN496" s="22">
        <f>IF(B496="","",SUMIFS($Y$7:Y496,$AJ$7:AJ496,"&lt;&gt;No",$B$7:B496,"&lt;&gt;"))</f>
        <v/>
      </c>
    </row>
    <row r="497">
      <c r="A497" s="16" t="n"/>
      <c r="B497" s="17" t="n"/>
      <c r="C497" s="18" t="n"/>
      <c r="D497" s="18" t="n"/>
      <c r="E497" s="16" t="n"/>
      <c r="F497" s="16" t="n"/>
      <c r="G497" s="16" t="n"/>
      <c r="H497" s="16" t="n"/>
      <c r="I497" s="16" t="n"/>
      <c r="J497" s="16" t="n"/>
      <c r="K497" s="16" t="n"/>
      <c r="L497" s="16" t="n"/>
      <c r="M497" s="19" t="n"/>
      <c r="N497" s="19" t="n"/>
      <c r="O497" s="19" t="n"/>
      <c r="P497" s="19" t="n"/>
      <c r="Q497" s="19" t="n"/>
      <c r="R497" s="20" t="n"/>
      <c r="S497" s="19" t="n"/>
      <c r="T497" s="20" t="n"/>
      <c r="U497" s="20" t="n"/>
      <c r="V497" s="20" t="n"/>
      <c r="W497" s="20" t="n"/>
      <c r="X497" s="21">
        <f>IF(T497="","",T497-IF(U497="",0,U497)-IF(V497="",0,V497)-IF(W497="",0,W497))</f>
        <v/>
      </c>
      <c r="Y497" s="22">
        <f>IF(OR(R497="",R497=0,X497=""),"",X497/R497)</f>
        <v/>
      </c>
      <c r="Z497" s="16" t="n"/>
      <c r="AA497" s="16" t="n"/>
      <c r="AB497" s="16" t="n"/>
      <c r="AC497" s="16" t="n"/>
      <c r="AD497" s="16" t="n"/>
      <c r="AE497" s="16" t="n"/>
      <c r="AF497" s="16" t="n"/>
      <c r="AG497" s="16" t="n"/>
      <c r="AH497" s="23" t="n"/>
      <c r="AI497" s="21">
        <f>IF(X497="","",IF(G497="MXN",X497,IF(AH497="","",X497*AH497)))</f>
        <v/>
      </c>
      <c r="AJ497" s="16" t="n"/>
      <c r="AK497" s="24">
        <f>IF(B497="","",CHOOSE(WEEKDAY(B497,2),"Lunes","Martes","Miércoles","Jueves","Viernes","Sábado","Domingo"))</f>
        <v/>
      </c>
      <c r="AL497" s="24">
        <f>IF(C497="","",IF(HOUR(C497)&lt;6,"00-06",IF(HOUR(C497)&lt;10,"06-10",IF(HOUR(C497)&lt;14,"10-14",IF(HOUR(C497)&lt;18,"14-18",IF(HOUR(C497)&lt;22,"18-22","22-24"))))))</f>
        <v/>
      </c>
      <c r="AM497" s="21">
        <f>IF(B497="","",SUMIFS($X$7:X497,$AJ$7:AJ497,"&lt;&gt;No",$B$7:B497,"&lt;&gt;"))</f>
        <v/>
      </c>
      <c r="AN497" s="22">
        <f>IF(B497="","",SUMIFS($Y$7:Y497,$AJ$7:AJ497,"&lt;&gt;No",$B$7:B497,"&lt;&gt;"))</f>
        <v/>
      </c>
    </row>
    <row r="498">
      <c r="A498" s="16" t="n"/>
      <c r="B498" s="17" t="n"/>
      <c r="C498" s="18" t="n"/>
      <c r="D498" s="18" t="n"/>
      <c r="E498" s="16" t="n"/>
      <c r="F498" s="16" t="n"/>
      <c r="G498" s="16" t="n"/>
      <c r="H498" s="16" t="n"/>
      <c r="I498" s="16" t="n"/>
      <c r="J498" s="16" t="n"/>
      <c r="K498" s="16" t="n"/>
      <c r="L498" s="16" t="n"/>
      <c r="M498" s="19" t="n"/>
      <c r="N498" s="19" t="n"/>
      <c r="O498" s="19" t="n"/>
      <c r="P498" s="19" t="n"/>
      <c r="Q498" s="19" t="n"/>
      <c r="R498" s="20" t="n"/>
      <c r="S498" s="19" t="n"/>
      <c r="T498" s="20" t="n"/>
      <c r="U498" s="20" t="n"/>
      <c r="V498" s="20" t="n"/>
      <c r="W498" s="20" t="n"/>
      <c r="X498" s="21">
        <f>IF(T498="","",T498-IF(U498="",0,U498)-IF(V498="",0,V498)-IF(W498="",0,W498))</f>
        <v/>
      </c>
      <c r="Y498" s="22">
        <f>IF(OR(R498="",R498=0,X498=""),"",X498/R498)</f>
        <v/>
      </c>
      <c r="Z498" s="16" t="n"/>
      <c r="AA498" s="16" t="n"/>
      <c r="AB498" s="16" t="n"/>
      <c r="AC498" s="16" t="n"/>
      <c r="AD498" s="16" t="n"/>
      <c r="AE498" s="16" t="n"/>
      <c r="AF498" s="16" t="n"/>
      <c r="AG498" s="16" t="n"/>
      <c r="AH498" s="23" t="n"/>
      <c r="AI498" s="21">
        <f>IF(X498="","",IF(G498="MXN",X498,IF(AH498="","",X498*AH498)))</f>
        <v/>
      </c>
      <c r="AJ498" s="16" t="n"/>
      <c r="AK498" s="24">
        <f>IF(B498="","",CHOOSE(WEEKDAY(B498,2),"Lunes","Martes","Miércoles","Jueves","Viernes","Sábado","Domingo"))</f>
        <v/>
      </c>
      <c r="AL498" s="24">
        <f>IF(C498="","",IF(HOUR(C498)&lt;6,"00-06",IF(HOUR(C498)&lt;10,"06-10",IF(HOUR(C498)&lt;14,"10-14",IF(HOUR(C498)&lt;18,"14-18",IF(HOUR(C498)&lt;22,"18-22","22-24"))))))</f>
        <v/>
      </c>
      <c r="AM498" s="21">
        <f>IF(B498="","",SUMIFS($X$7:X498,$AJ$7:AJ498,"&lt;&gt;No",$B$7:B498,"&lt;&gt;"))</f>
        <v/>
      </c>
      <c r="AN498" s="22">
        <f>IF(B498="","",SUMIFS($Y$7:Y498,$AJ$7:AJ498,"&lt;&gt;No",$B$7:B498,"&lt;&gt;"))</f>
        <v/>
      </c>
    </row>
    <row r="499">
      <c r="A499" s="16" t="n"/>
      <c r="B499" s="17" t="n"/>
      <c r="C499" s="18" t="n"/>
      <c r="D499" s="18" t="n"/>
      <c r="E499" s="16" t="n"/>
      <c r="F499" s="16" t="n"/>
      <c r="G499" s="16" t="n"/>
      <c r="H499" s="16" t="n"/>
      <c r="I499" s="16" t="n"/>
      <c r="J499" s="16" t="n"/>
      <c r="K499" s="16" t="n"/>
      <c r="L499" s="16" t="n"/>
      <c r="M499" s="19" t="n"/>
      <c r="N499" s="19" t="n"/>
      <c r="O499" s="19" t="n"/>
      <c r="P499" s="19" t="n"/>
      <c r="Q499" s="19" t="n"/>
      <c r="R499" s="20" t="n"/>
      <c r="S499" s="19" t="n"/>
      <c r="T499" s="20" t="n"/>
      <c r="U499" s="20" t="n"/>
      <c r="V499" s="20" t="n"/>
      <c r="W499" s="20" t="n"/>
      <c r="X499" s="21">
        <f>IF(T499="","",T499-IF(U499="",0,U499)-IF(V499="",0,V499)-IF(W499="",0,W499))</f>
        <v/>
      </c>
      <c r="Y499" s="22">
        <f>IF(OR(R499="",R499=0,X499=""),"",X499/R499)</f>
        <v/>
      </c>
      <c r="Z499" s="16" t="n"/>
      <c r="AA499" s="16" t="n"/>
      <c r="AB499" s="16" t="n"/>
      <c r="AC499" s="16" t="n"/>
      <c r="AD499" s="16" t="n"/>
      <c r="AE499" s="16" t="n"/>
      <c r="AF499" s="16" t="n"/>
      <c r="AG499" s="16" t="n"/>
      <c r="AH499" s="23" t="n"/>
      <c r="AI499" s="21">
        <f>IF(X499="","",IF(G499="MXN",X499,IF(AH499="","",X499*AH499)))</f>
        <v/>
      </c>
      <c r="AJ499" s="16" t="n"/>
      <c r="AK499" s="24">
        <f>IF(B499="","",CHOOSE(WEEKDAY(B499,2),"Lunes","Martes","Miércoles","Jueves","Viernes","Sábado","Domingo"))</f>
        <v/>
      </c>
      <c r="AL499" s="24">
        <f>IF(C499="","",IF(HOUR(C499)&lt;6,"00-06",IF(HOUR(C499)&lt;10,"06-10",IF(HOUR(C499)&lt;14,"10-14",IF(HOUR(C499)&lt;18,"14-18",IF(HOUR(C499)&lt;22,"18-22","22-24"))))))</f>
        <v/>
      </c>
      <c r="AM499" s="21">
        <f>IF(B499="","",SUMIFS($X$7:X499,$AJ$7:AJ499,"&lt;&gt;No",$B$7:B499,"&lt;&gt;"))</f>
        <v/>
      </c>
      <c r="AN499" s="22">
        <f>IF(B499="","",SUMIFS($Y$7:Y499,$AJ$7:AJ499,"&lt;&gt;No",$B$7:B499,"&lt;&gt;"))</f>
        <v/>
      </c>
    </row>
    <row r="500">
      <c r="A500" s="16" t="n"/>
      <c r="B500" s="17" t="n"/>
      <c r="C500" s="18" t="n"/>
      <c r="D500" s="18" t="n"/>
      <c r="E500" s="16" t="n"/>
      <c r="F500" s="16" t="n"/>
      <c r="G500" s="16" t="n"/>
      <c r="H500" s="16" t="n"/>
      <c r="I500" s="16" t="n"/>
      <c r="J500" s="16" t="n"/>
      <c r="K500" s="16" t="n"/>
      <c r="L500" s="16" t="n"/>
      <c r="M500" s="19" t="n"/>
      <c r="N500" s="19" t="n"/>
      <c r="O500" s="19" t="n"/>
      <c r="P500" s="19" t="n"/>
      <c r="Q500" s="19" t="n"/>
      <c r="R500" s="20" t="n"/>
      <c r="S500" s="19" t="n"/>
      <c r="T500" s="20" t="n"/>
      <c r="U500" s="20" t="n"/>
      <c r="V500" s="20" t="n"/>
      <c r="W500" s="20" t="n"/>
      <c r="X500" s="21">
        <f>IF(T500="","",T500-IF(U500="",0,U500)-IF(V500="",0,V500)-IF(W500="",0,W500))</f>
        <v/>
      </c>
      <c r="Y500" s="22">
        <f>IF(OR(R500="",R500=0,X500=""),"",X500/R500)</f>
        <v/>
      </c>
      <c r="Z500" s="16" t="n"/>
      <c r="AA500" s="16" t="n"/>
      <c r="AB500" s="16" t="n"/>
      <c r="AC500" s="16" t="n"/>
      <c r="AD500" s="16" t="n"/>
      <c r="AE500" s="16" t="n"/>
      <c r="AF500" s="16" t="n"/>
      <c r="AG500" s="16" t="n"/>
      <c r="AH500" s="23" t="n"/>
      <c r="AI500" s="21">
        <f>IF(X500="","",IF(G500="MXN",X500,IF(AH500="","",X500*AH500)))</f>
        <v/>
      </c>
      <c r="AJ500" s="16" t="n"/>
      <c r="AK500" s="24">
        <f>IF(B500="","",CHOOSE(WEEKDAY(B500,2),"Lunes","Martes","Miércoles","Jueves","Viernes","Sábado","Domingo"))</f>
        <v/>
      </c>
      <c r="AL500" s="24">
        <f>IF(C500="","",IF(HOUR(C500)&lt;6,"00-06",IF(HOUR(C500)&lt;10,"06-10",IF(HOUR(C500)&lt;14,"10-14",IF(HOUR(C500)&lt;18,"14-18",IF(HOUR(C500)&lt;22,"18-22","22-24"))))))</f>
        <v/>
      </c>
      <c r="AM500" s="21">
        <f>IF(B500="","",SUMIFS($X$7:X500,$AJ$7:AJ500,"&lt;&gt;No",$B$7:B500,"&lt;&gt;"))</f>
        <v/>
      </c>
      <c r="AN500" s="22">
        <f>IF(B500="","",SUMIFS($Y$7:Y500,$AJ$7:AJ500,"&lt;&gt;No",$B$7:B500,"&lt;&gt;"))</f>
        <v/>
      </c>
    </row>
    <row r="501">
      <c r="A501" s="16" t="n"/>
      <c r="B501" s="17" t="n"/>
      <c r="C501" s="18" t="n"/>
      <c r="D501" s="18" t="n"/>
      <c r="E501" s="16" t="n"/>
      <c r="F501" s="16" t="n"/>
      <c r="G501" s="16" t="n"/>
      <c r="H501" s="16" t="n"/>
      <c r="I501" s="16" t="n"/>
      <c r="J501" s="16" t="n"/>
      <c r="K501" s="16" t="n"/>
      <c r="L501" s="16" t="n"/>
      <c r="M501" s="19" t="n"/>
      <c r="N501" s="19" t="n"/>
      <c r="O501" s="19" t="n"/>
      <c r="P501" s="19" t="n"/>
      <c r="Q501" s="19" t="n"/>
      <c r="R501" s="20" t="n"/>
      <c r="S501" s="19" t="n"/>
      <c r="T501" s="20" t="n"/>
      <c r="U501" s="20" t="n"/>
      <c r="V501" s="20" t="n"/>
      <c r="W501" s="20" t="n"/>
      <c r="X501" s="21">
        <f>IF(T501="","",T501-IF(U501="",0,U501)-IF(V501="",0,V501)-IF(W501="",0,W501))</f>
        <v/>
      </c>
      <c r="Y501" s="22">
        <f>IF(OR(R501="",R501=0,X501=""),"",X501/R501)</f>
        <v/>
      </c>
      <c r="Z501" s="16" t="n"/>
      <c r="AA501" s="16" t="n"/>
      <c r="AB501" s="16" t="n"/>
      <c r="AC501" s="16" t="n"/>
      <c r="AD501" s="16" t="n"/>
      <c r="AE501" s="16" t="n"/>
      <c r="AF501" s="16" t="n"/>
      <c r="AG501" s="16" t="n"/>
      <c r="AH501" s="23" t="n"/>
      <c r="AI501" s="21">
        <f>IF(X501="","",IF(G501="MXN",X501,IF(AH501="","",X501*AH501)))</f>
        <v/>
      </c>
      <c r="AJ501" s="16" t="n"/>
      <c r="AK501" s="24">
        <f>IF(B501="","",CHOOSE(WEEKDAY(B501,2),"Lunes","Martes","Miércoles","Jueves","Viernes","Sábado","Domingo"))</f>
        <v/>
      </c>
      <c r="AL501" s="24">
        <f>IF(C501="","",IF(HOUR(C501)&lt;6,"00-06",IF(HOUR(C501)&lt;10,"06-10",IF(HOUR(C501)&lt;14,"10-14",IF(HOUR(C501)&lt;18,"14-18",IF(HOUR(C501)&lt;22,"18-22","22-24"))))))</f>
        <v/>
      </c>
      <c r="AM501" s="21">
        <f>IF(B501="","",SUMIFS($X$7:X501,$AJ$7:AJ501,"&lt;&gt;No",$B$7:B501,"&lt;&gt;"))</f>
        <v/>
      </c>
      <c r="AN501" s="22">
        <f>IF(B501="","",SUMIFS($Y$7:Y501,$AJ$7:AJ501,"&lt;&gt;No",$B$7:B501,"&lt;&gt;"))</f>
        <v/>
      </c>
    </row>
    <row r="502">
      <c r="A502" s="16" t="n"/>
      <c r="B502" s="17" t="n"/>
      <c r="C502" s="18" t="n"/>
      <c r="D502" s="18" t="n"/>
      <c r="E502" s="16" t="n"/>
      <c r="F502" s="16" t="n"/>
      <c r="G502" s="16" t="n"/>
      <c r="H502" s="16" t="n"/>
      <c r="I502" s="16" t="n"/>
      <c r="J502" s="16" t="n"/>
      <c r="K502" s="16" t="n"/>
      <c r="L502" s="16" t="n"/>
      <c r="M502" s="19" t="n"/>
      <c r="N502" s="19" t="n"/>
      <c r="O502" s="19" t="n"/>
      <c r="P502" s="19" t="n"/>
      <c r="Q502" s="19" t="n"/>
      <c r="R502" s="20" t="n"/>
      <c r="S502" s="19" t="n"/>
      <c r="T502" s="20" t="n"/>
      <c r="U502" s="20" t="n"/>
      <c r="V502" s="20" t="n"/>
      <c r="W502" s="20" t="n"/>
      <c r="X502" s="21">
        <f>IF(T502="","",T502-IF(U502="",0,U502)-IF(V502="",0,V502)-IF(W502="",0,W502))</f>
        <v/>
      </c>
      <c r="Y502" s="22">
        <f>IF(OR(R502="",R502=0,X502=""),"",X502/R502)</f>
        <v/>
      </c>
      <c r="Z502" s="16" t="n"/>
      <c r="AA502" s="16" t="n"/>
      <c r="AB502" s="16" t="n"/>
      <c r="AC502" s="16" t="n"/>
      <c r="AD502" s="16" t="n"/>
      <c r="AE502" s="16" t="n"/>
      <c r="AF502" s="16" t="n"/>
      <c r="AG502" s="16" t="n"/>
      <c r="AH502" s="23" t="n"/>
      <c r="AI502" s="21">
        <f>IF(X502="","",IF(G502="MXN",X502,IF(AH502="","",X502*AH502)))</f>
        <v/>
      </c>
      <c r="AJ502" s="16" t="n"/>
      <c r="AK502" s="24">
        <f>IF(B502="","",CHOOSE(WEEKDAY(B502,2),"Lunes","Martes","Miércoles","Jueves","Viernes","Sábado","Domingo"))</f>
        <v/>
      </c>
      <c r="AL502" s="24">
        <f>IF(C502="","",IF(HOUR(C502)&lt;6,"00-06",IF(HOUR(C502)&lt;10,"06-10",IF(HOUR(C502)&lt;14,"10-14",IF(HOUR(C502)&lt;18,"14-18",IF(HOUR(C502)&lt;22,"18-22","22-24"))))))</f>
        <v/>
      </c>
      <c r="AM502" s="21">
        <f>IF(B502="","",SUMIFS($X$7:X502,$AJ$7:AJ502,"&lt;&gt;No",$B$7:B502,"&lt;&gt;"))</f>
        <v/>
      </c>
      <c r="AN502" s="22">
        <f>IF(B502="","",SUMIFS($Y$7:Y502,$AJ$7:AJ502,"&lt;&gt;No",$B$7:B502,"&lt;&gt;"))</f>
        <v/>
      </c>
    </row>
    <row r="503">
      <c r="A503" s="16" t="n"/>
      <c r="B503" s="17" t="n"/>
      <c r="C503" s="18" t="n"/>
      <c r="D503" s="18" t="n"/>
      <c r="E503" s="16" t="n"/>
      <c r="F503" s="16" t="n"/>
      <c r="G503" s="16" t="n"/>
      <c r="H503" s="16" t="n"/>
      <c r="I503" s="16" t="n"/>
      <c r="J503" s="16" t="n"/>
      <c r="K503" s="16" t="n"/>
      <c r="L503" s="16" t="n"/>
      <c r="M503" s="19" t="n"/>
      <c r="N503" s="19" t="n"/>
      <c r="O503" s="19" t="n"/>
      <c r="P503" s="19" t="n"/>
      <c r="Q503" s="19" t="n"/>
      <c r="R503" s="20" t="n"/>
      <c r="S503" s="19" t="n"/>
      <c r="T503" s="20" t="n"/>
      <c r="U503" s="20" t="n"/>
      <c r="V503" s="20" t="n"/>
      <c r="W503" s="20" t="n"/>
      <c r="X503" s="21">
        <f>IF(T503="","",T503-IF(U503="",0,U503)-IF(V503="",0,V503)-IF(W503="",0,W503))</f>
        <v/>
      </c>
      <c r="Y503" s="22">
        <f>IF(OR(R503="",R503=0,X503=""),"",X503/R503)</f>
        <v/>
      </c>
      <c r="Z503" s="16" t="n"/>
      <c r="AA503" s="16" t="n"/>
      <c r="AB503" s="16" t="n"/>
      <c r="AC503" s="16" t="n"/>
      <c r="AD503" s="16" t="n"/>
      <c r="AE503" s="16" t="n"/>
      <c r="AF503" s="16" t="n"/>
      <c r="AG503" s="16" t="n"/>
      <c r="AH503" s="23" t="n"/>
      <c r="AI503" s="21">
        <f>IF(X503="","",IF(G503="MXN",X503,IF(AH503="","",X503*AH503)))</f>
        <v/>
      </c>
      <c r="AJ503" s="16" t="n"/>
      <c r="AK503" s="24">
        <f>IF(B503="","",CHOOSE(WEEKDAY(B503,2),"Lunes","Martes","Miércoles","Jueves","Viernes","Sábado","Domingo"))</f>
        <v/>
      </c>
      <c r="AL503" s="24">
        <f>IF(C503="","",IF(HOUR(C503)&lt;6,"00-06",IF(HOUR(C503)&lt;10,"06-10",IF(HOUR(C503)&lt;14,"10-14",IF(HOUR(C503)&lt;18,"14-18",IF(HOUR(C503)&lt;22,"18-22","22-24"))))))</f>
        <v/>
      </c>
      <c r="AM503" s="21">
        <f>IF(B503="","",SUMIFS($X$7:X503,$AJ$7:AJ503,"&lt;&gt;No",$B$7:B503,"&lt;&gt;"))</f>
        <v/>
      </c>
      <c r="AN503" s="22">
        <f>IF(B503="","",SUMIFS($Y$7:Y503,$AJ$7:AJ503,"&lt;&gt;No",$B$7:B503,"&lt;&gt;"))</f>
        <v/>
      </c>
    </row>
    <row r="504">
      <c r="A504" s="16" t="n"/>
      <c r="B504" s="17" t="n"/>
      <c r="C504" s="18" t="n"/>
      <c r="D504" s="18" t="n"/>
      <c r="E504" s="16" t="n"/>
      <c r="F504" s="16" t="n"/>
      <c r="G504" s="16" t="n"/>
      <c r="H504" s="16" t="n"/>
      <c r="I504" s="16" t="n"/>
      <c r="J504" s="16" t="n"/>
      <c r="K504" s="16" t="n"/>
      <c r="L504" s="16" t="n"/>
      <c r="M504" s="19" t="n"/>
      <c r="N504" s="19" t="n"/>
      <c r="O504" s="19" t="n"/>
      <c r="P504" s="19" t="n"/>
      <c r="Q504" s="19" t="n"/>
      <c r="R504" s="20" t="n"/>
      <c r="S504" s="19" t="n"/>
      <c r="T504" s="20" t="n"/>
      <c r="U504" s="20" t="n"/>
      <c r="V504" s="20" t="n"/>
      <c r="W504" s="20" t="n"/>
      <c r="X504" s="21">
        <f>IF(T504="","",T504-IF(U504="",0,U504)-IF(V504="",0,V504)-IF(W504="",0,W504))</f>
        <v/>
      </c>
      <c r="Y504" s="22">
        <f>IF(OR(R504="",R504=0,X504=""),"",X504/R504)</f>
        <v/>
      </c>
      <c r="Z504" s="16" t="n"/>
      <c r="AA504" s="16" t="n"/>
      <c r="AB504" s="16" t="n"/>
      <c r="AC504" s="16" t="n"/>
      <c r="AD504" s="16" t="n"/>
      <c r="AE504" s="16" t="n"/>
      <c r="AF504" s="16" t="n"/>
      <c r="AG504" s="16" t="n"/>
      <c r="AH504" s="23" t="n"/>
      <c r="AI504" s="21">
        <f>IF(X504="","",IF(G504="MXN",X504,IF(AH504="","",X504*AH504)))</f>
        <v/>
      </c>
      <c r="AJ504" s="16" t="n"/>
      <c r="AK504" s="24">
        <f>IF(B504="","",CHOOSE(WEEKDAY(B504,2),"Lunes","Martes","Miércoles","Jueves","Viernes","Sábado","Domingo"))</f>
        <v/>
      </c>
      <c r="AL504" s="24">
        <f>IF(C504="","",IF(HOUR(C504)&lt;6,"00-06",IF(HOUR(C504)&lt;10,"06-10",IF(HOUR(C504)&lt;14,"10-14",IF(HOUR(C504)&lt;18,"14-18",IF(HOUR(C504)&lt;22,"18-22","22-24"))))))</f>
        <v/>
      </c>
      <c r="AM504" s="21">
        <f>IF(B504="","",SUMIFS($X$7:X504,$AJ$7:AJ504,"&lt;&gt;No",$B$7:B504,"&lt;&gt;"))</f>
        <v/>
      </c>
      <c r="AN504" s="22">
        <f>IF(B504="","",SUMIFS($Y$7:Y504,$AJ$7:AJ504,"&lt;&gt;No",$B$7:B504,"&lt;&gt;"))</f>
        <v/>
      </c>
    </row>
    <row r="505">
      <c r="A505" s="16" t="n"/>
      <c r="B505" s="17" t="n"/>
      <c r="C505" s="18" t="n"/>
      <c r="D505" s="18" t="n"/>
      <c r="E505" s="16" t="n"/>
      <c r="F505" s="16" t="n"/>
      <c r="G505" s="16" t="n"/>
      <c r="H505" s="16" t="n"/>
      <c r="I505" s="16" t="n"/>
      <c r="J505" s="16" t="n"/>
      <c r="K505" s="16" t="n"/>
      <c r="L505" s="16" t="n"/>
      <c r="M505" s="19" t="n"/>
      <c r="N505" s="19" t="n"/>
      <c r="O505" s="19" t="n"/>
      <c r="P505" s="19" t="n"/>
      <c r="Q505" s="19" t="n"/>
      <c r="R505" s="20" t="n"/>
      <c r="S505" s="19" t="n"/>
      <c r="T505" s="20" t="n"/>
      <c r="U505" s="20" t="n"/>
      <c r="V505" s="20" t="n"/>
      <c r="W505" s="20" t="n"/>
      <c r="X505" s="21">
        <f>IF(T505="","",T505-IF(U505="",0,U505)-IF(V505="",0,V505)-IF(W505="",0,W505))</f>
        <v/>
      </c>
      <c r="Y505" s="22">
        <f>IF(OR(R505="",R505=0,X505=""),"",X505/R505)</f>
        <v/>
      </c>
      <c r="Z505" s="16" t="n"/>
      <c r="AA505" s="16" t="n"/>
      <c r="AB505" s="16" t="n"/>
      <c r="AC505" s="16" t="n"/>
      <c r="AD505" s="16" t="n"/>
      <c r="AE505" s="16" t="n"/>
      <c r="AF505" s="16" t="n"/>
      <c r="AG505" s="16" t="n"/>
      <c r="AH505" s="23" t="n"/>
      <c r="AI505" s="21">
        <f>IF(X505="","",IF(G505="MXN",X505,IF(AH505="","",X505*AH505)))</f>
        <v/>
      </c>
      <c r="AJ505" s="16" t="n"/>
      <c r="AK505" s="24">
        <f>IF(B505="","",CHOOSE(WEEKDAY(B505,2),"Lunes","Martes","Miércoles","Jueves","Viernes","Sábado","Domingo"))</f>
        <v/>
      </c>
      <c r="AL505" s="24">
        <f>IF(C505="","",IF(HOUR(C505)&lt;6,"00-06",IF(HOUR(C505)&lt;10,"06-10",IF(HOUR(C505)&lt;14,"10-14",IF(HOUR(C505)&lt;18,"14-18",IF(HOUR(C505)&lt;22,"18-22","22-24"))))))</f>
        <v/>
      </c>
      <c r="AM505" s="21">
        <f>IF(B505="","",SUMIFS($X$7:X505,$AJ$7:AJ505,"&lt;&gt;No",$B$7:B505,"&lt;&gt;"))</f>
        <v/>
      </c>
      <c r="AN505" s="22">
        <f>IF(B505="","",SUMIFS($Y$7:Y505,$AJ$7:AJ505,"&lt;&gt;No",$B$7:B505,"&lt;&gt;"))</f>
        <v/>
      </c>
    </row>
    <row r="506">
      <c r="A506" s="16" t="n"/>
      <c r="B506" s="17" t="n"/>
      <c r="C506" s="18" t="n"/>
      <c r="D506" s="18" t="n"/>
      <c r="E506" s="16" t="n"/>
      <c r="F506" s="16" t="n"/>
      <c r="G506" s="16" t="n"/>
      <c r="H506" s="16" t="n"/>
      <c r="I506" s="16" t="n"/>
      <c r="J506" s="16" t="n"/>
      <c r="K506" s="16" t="n"/>
      <c r="L506" s="16" t="n"/>
      <c r="M506" s="19" t="n"/>
      <c r="N506" s="19" t="n"/>
      <c r="O506" s="19" t="n"/>
      <c r="P506" s="19" t="n"/>
      <c r="Q506" s="19" t="n"/>
      <c r="R506" s="20" t="n"/>
      <c r="S506" s="19" t="n"/>
      <c r="T506" s="20" t="n"/>
      <c r="U506" s="20" t="n"/>
      <c r="V506" s="20" t="n"/>
      <c r="W506" s="20" t="n"/>
      <c r="X506" s="21">
        <f>IF(T506="","",T506-IF(U506="",0,U506)-IF(V506="",0,V506)-IF(W506="",0,W506))</f>
        <v/>
      </c>
      <c r="Y506" s="22">
        <f>IF(OR(R506="",R506=0,X506=""),"",X506/R506)</f>
        <v/>
      </c>
      <c r="Z506" s="16" t="n"/>
      <c r="AA506" s="16" t="n"/>
      <c r="AB506" s="16" t="n"/>
      <c r="AC506" s="16" t="n"/>
      <c r="AD506" s="16" t="n"/>
      <c r="AE506" s="16" t="n"/>
      <c r="AF506" s="16" t="n"/>
      <c r="AG506" s="16" t="n"/>
      <c r="AH506" s="23" t="n"/>
      <c r="AI506" s="21">
        <f>IF(X506="","",IF(G506="MXN",X506,IF(AH506="","",X506*AH506)))</f>
        <v/>
      </c>
      <c r="AJ506" s="16" t="n"/>
      <c r="AK506" s="24">
        <f>IF(B506="","",CHOOSE(WEEKDAY(B506,2),"Lunes","Martes","Miércoles","Jueves","Viernes","Sábado","Domingo"))</f>
        <v/>
      </c>
      <c r="AL506" s="24">
        <f>IF(C506="","",IF(HOUR(C506)&lt;6,"00-06",IF(HOUR(C506)&lt;10,"06-10",IF(HOUR(C506)&lt;14,"10-14",IF(HOUR(C506)&lt;18,"14-18",IF(HOUR(C506)&lt;22,"18-22","22-24"))))))</f>
        <v/>
      </c>
      <c r="AM506" s="21">
        <f>IF(B506="","",SUMIFS($X$7:X506,$AJ$7:AJ506,"&lt;&gt;No",$B$7:B506,"&lt;&gt;"))</f>
        <v/>
      </c>
      <c r="AN506" s="22">
        <f>IF(B506="","",SUMIFS($Y$7:Y506,$AJ$7:AJ506,"&lt;&gt;No",$B$7:B506,"&lt;&gt;"))</f>
        <v/>
      </c>
    </row>
    <row r="507">
      <c r="A507" s="16" t="n"/>
      <c r="B507" s="17" t="n"/>
      <c r="C507" s="18" t="n"/>
      <c r="D507" s="18" t="n"/>
      <c r="E507" s="16" t="n"/>
      <c r="F507" s="16" t="n"/>
      <c r="G507" s="16" t="n"/>
      <c r="H507" s="16" t="n"/>
      <c r="I507" s="16" t="n"/>
      <c r="J507" s="16" t="n"/>
      <c r="K507" s="16" t="n"/>
      <c r="L507" s="16" t="n"/>
      <c r="M507" s="19" t="n"/>
      <c r="N507" s="19" t="n"/>
      <c r="O507" s="19" t="n"/>
      <c r="P507" s="19" t="n"/>
      <c r="Q507" s="19" t="n"/>
      <c r="R507" s="20" t="n"/>
      <c r="S507" s="19" t="n"/>
      <c r="T507" s="20" t="n"/>
      <c r="U507" s="20" t="n"/>
      <c r="V507" s="20" t="n"/>
      <c r="W507" s="20" t="n"/>
      <c r="X507" s="21">
        <f>IF(T507="","",T507-IF(U507="",0,U507)-IF(V507="",0,V507)-IF(W507="",0,W507))</f>
        <v/>
      </c>
      <c r="Y507" s="22">
        <f>IF(OR(R507="",R507=0,X507=""),"",X507/R507)</f>
        <v/>
      </c>
      <c r="Z507" s="16" t="n"/>
      <c r="AA507" s="16" t="n"/>
      <c r="AB507" s="16" t="n"/>
      <c r="AC507" s="16" t="n"/>
      <c r="AD507" s="16" t="n"/>
      <c r="AE507" s="16" t="n"/>
      <c r="AF507" s="16" t="n"/>
      <c r="AG507" s="16" t="n"/>
      <c r="AH507" s="23" t="n"/>
      <c r="AI507" s="21">
        <f>IF(X507="","",IF(G507="MXN",X507,IF(AH507="","",X507*AH507)))</f>
        <v/>
      </c>
      <c r="AJ507" s="16" t="n"/>
      <c r="AK507" s="24">
        <f>IF(B507="","",CHOOSE(WEEKDAY(B507,2),"Lunes","Martes","Miércoles","Jueves","Viernes","Sábado","Domingo"))</f>
        <v/>
      </c>
      <c r="AL507" s="24">
        <f>IF(C507="","",IF(HOUR(C507)&lt;6,"00-06",IF(HOUR(C507)&lt;10,"06-10",IF(HOUR(C507)&lt;14,"10-14",IF(HOUR(C507)&lt;18,"14-18",IF(HOUR(C507)&lt;22,"18-22","22-24"))))))</f>
        <v/>
      </c>
      <c r="AM507" s="21">
        <f>IF(B507="","",SUMIFS($X$7:X507,$AJ$7:AJ507,"&lt;&gt;No",$B$7:B507,"&lt;&gt;"))</f>
        <v/>
      </c>
      <c r="AN507" s="22">
        <f>IF(B507="","",SUMIFS($Y$7:Y507,$AJ$7:AJ507,"&lt;&gt;No",$B$7:B507,"&lt;&gt;"))</f>
        <v/>
      </c>
    </row>
    <row r="508">
      <c r="A508" s="16" t="n"/>
      <c r="B508" s="17" t="n"/>
      <c r="C508" s="18" t="n"/>
      <c r="D508" s="18" t="n"/>
      <c r="E508" s="16" t="n"/>
      <c r="F508" s="16" t="n"/>
      <c r="G508" s="16" t="n"/>
      <c r="H508" s="16" t="n"/>
      <c r="I508" s="16" t="n"/>
      <c r="J508" s="16" t="n"/>
      <c r="K508" s="16" t="n"/>
      <c r="L508" s="16" t="n"/>
      <c r="M508" s="19" t="n"/>
      <c r="N508" s="19" t="n"/>
      <c r="O508" s="19" t="n"/>
      <c r="P508" s="19" t="n"/>
      <c r="Q508" s="19" t="n"/>
      <c r="R508" s="20" t="n"/>
      <c r="S508" s="19" t="n"/>
      <c r="T508" s="20" t="n"/>
      <c r="U508" s="20" t="n"/>
      <c r="V508" s="20" t="n"/>
      <c r="W508" s="20" t="n"/>
      <c r="X508" s="21">
        <f>IF(T508="","",T508-IF(U508="",0,U508)-IF(V508="",0,V508)-IF(W508="",0,W508))</f>
        <v/>
      </c>
      <c r="Y508" s="22">
        <f>IF(OR(R508="",R508=0,X508=""),"",X508/R508)</f>
        <v/>
      </c>
      <c r="Z508" s="16" t="n"/>
      <c r="AA508" s="16" t="n"/>
      <c r="AB508" s="16" t="n"/>
      <c r="AC508" s="16" t="n"/>
      <c r="AD508" s="16" t="n"/>
      <c r="AE508" s="16" t="n"/>
      <c r="AF508" s="16" t="n"/>
      <c r="AG508" s="16" t="n"/>
      <c r="AH508" s="23" t="n"/>
      <c r="AI508" s="21">
        <f>IF(X508="","",IF(G508="MXN",X508,IF(AH508="","",X508*AH508)))</f>
        <v/>
      </c>
      <c r="AJ508" s="16" t="n"/>
      <c r="AK508" s="24">
        <f>IF(B508="","",CHOOSE(WEEKDAY(B508,2),"Lunes","Martes","Miércoles","Jueves","Viernes","Sábado","Domingo"))</f>
        <v/>
      </c>
      <c r="AL508" s="24">
        <f>IF(C508="","",IF(HOUR(C508)&lt;6,"00-06",IF(HOUR(C508)&lt;10,"06-10",IF(HOUR(C508)&lt;14,"10-14",IF(HOUR(C508)&lt;18,"14-18",IF(HOUR(C508)&lt;22,"18-22","22-24"))))))</f>
        <v/>
      </c>
      <c r="AM508" s="21">
        <f>IF(B508="","",SUMIFS($X$7:X508,$AJ$7:AJ508,"&lt;&gt;No",$B$7:B508,"&lt;&gt;"))</f>
        <v/>
      </c>
      <c r="AN508" s="22">
        <f>IF(B508="","",SUMIFS($Y$7:Y508,$AJ$7:AJ508,"&lt;&gt;No",$B$7:B508,"&lt;&gt;"))</f>
        <v/>
      </c>
    </row>
    <row r="509">
      <c r="A509" s="16" t="n"/>
      <c r="B509" s="17" t="n"/>
      <c r="C509" s="18" t="n"/>
      <c r="D509" s="18" t="n"/>
      <c r="E509" s="16" t="n"/>
      <c r="F509" s="16" t="n"/>
      <c r="G509" s="16" t="n"/>
      <c r="H509" s="16" t="n"/>
      <c r="I509" s="16" t="n"/>
      <c r="J509" s="16" t="n"/>
      <c r="K509" s="16" t="n"/>
      <c r="L509" s="16" t="n"/>
      <c r="M509" s="19" t="n"/>
      <c r="N509" s="19" t="n"/>
      <c r="O509" s="19" t="n"/>
      <c r="P509" s="19" t="n"/>
      <c r="Q509" s="19" t="n"/>
      <c r="R509" s="20" t="n"/>
      <c r="S509" s="19" t="n"/>
      <c r="T509" s="20" t="n"/>
      <c r="U509" s="20" t="n"/>
      <c r="V509" s="20" t="n"/>
      <c r="W509" s="20" t="n"/>
      <c r="X509" s="21">
        <f>IF(T509="","",T509-IF(U509="",0,U509)-IF(V509="",0,V509)-IF(W509="",0,W509))</f>
        <v/>
      </c>
      <c r="Y509" s="22">
        <f>IF(OR(R509="",R509=0,X509=""),"",X509/R509)</f>
        <v/>
      </c>
      <c r="Z509" s="16" t="n"/>
      <c r="AA509" s="16" t="n"/>
      <c r="AB509" s="16" t="n"/>
      <c r="AC509" s="16" t="n"/>
      <c r="AD509" s="16" t="n"/>
      <c r="AE509" s="16" t="n"/>
      <c r="AF509" s="16" t="n"/>
      <c r="AG509" s="16" t="n"/>
      <c r="AH509" s="23" t="n"/>
      <c r="AI509" s="21">
        <f>IF(X509="","",IF(G509="MXN",X509,IF(AH509="","",X509*AH509)))</f>
        <v/>
      </c>
      <c r="AJ509" s="16" t="n"/>
      <c r="AK509" s="24">
        <f>IF(B509="","",CHOOSE(WEEKDAY(B509,2),"Lunes","Martes","Miércoles","Jueves","Viernes","Sábado","Domingo"))</f>
        <v/>
      </c>
      <c r="AL509" s="24">
        <f>IF(C509="","",IF(HOUR(C509)&lt;6,"00-06",IF(HOUR(C509)&lt;10,"06-10",IF(HOUR(C509)&lt;14,"10-14",IF(HOUR(C509)&lt;18,"14-18",IF(HOUR(C509)&lt;22,"18-22","22-24"))))))</f>
        <v/>
      </c>
      <c r="AM509" s="21">
        <f>IF(B509="","",SUMIFS($X$7:X509,$AJ$7:AJ509,"&lt;&gt;No",$B$7:B509,"&lt;&gt;"))</f>
        <v/>
      </c>
      <c r="AN509" s="22">
        <f>IF(B509="","",SUMIFS($Y$7:Y509,$AJ$7:AJ509,"&lt;&gt;No",$B$7:B509,"&lt;&gt;"))</f>
        <v/>
      </c>
    </row>
    <row r="510">
      <c r="A510" s="16" t="n"/>
      <c r="B510" s="17" t="n"/>
      <c r="C510" s="18" t="n"/>
      <c r="D510" s="18" t="n"/>
      <c r="E510" s="16" t="n"/>
      <c r="F510" s="16" t="n"/>
      <c r="G510" s="16" t="n"/>
      <c r="H510" s="16" t="n"/>
      <c r="I510" s="16" t="n"/>
      <c r="J510" s="16" t="n"/>
      <c r="K510" s="16" t="n"/>
      <c r="L510" s="16" t="n"/>
      <c r="M510" s="19" t="n"/>
      <c r="N510" s="19" t="n"/>
      <c r="O510" s="19" t="n"/>
      <c r="P510" s="19" t="n"/>
      <c r="Q510" s="19" t="n"/>
      <c r="R510" s="20" t="n"/>
      <c r="S510" s="19" t="n"/>
      <c r="T510" s="20" t="n"/>
      <c r="U510" s="20" t="n"/>
      <c r="V510" s="20" t="n"/>
      <c r="W510" s="20" t="n"/>
      <c r="X510" s="21">
        <f>IF(T510="","",T510-IF(U510="",0,U510)-IF(V510="",0,V510)-IF(W510="",0,W510))</f>
        <v/>
      </c>
      <c r="Y510" s="22">
        <f>IF(OR(R510="",R510=0,X510=""),"",X510/R510)</f>
        <v/>
      </c>
      <c r="Z510" s="16" t="n"/>
      <c r="AA510" s="16" t="n"/>
      <c r="AB510" s="16" t="n"/>
      <c r="AC510" s="16" t="n"/>
      <c r="AD510" s="16" t="n"/>
      <c r="AE510" s="16" t="n"/>
      <c r="AF510" s="16" t="n"/>
      <c r="AG510" s="16" t="n"/>
      <c r="AH510" s="23" t="n"/>
      <c r="AI510" s="21">
        <f>IF(X510="","",IF(G510="MXN",X510,IF(AH510="","",X510*AH510)))</f>
        <v/>
      </c>
      <c r="AJ510" s="16" t="n"/>
      <c r="AK510" s="24">
        <f>IF(B510="","",CHOOSE(WEEKDAY(B510,2),"Lunes","Martes","Miércoles","Jueves","Viernes","Sábado","Domingo"))</f>
        <v/>
      </c>
      <c r="AL510" s="24">
        <f>IF(C510="","",IF(HOUR(C510)&lt;6,"00-06",IF(HOUR(C510)&lt;10,"06-10",IF(HOUR(C510)&lt;14,"10-14",IF(HOUR(C510)&lt;18,"14-18",IF(HOUR(C510)&lt;22,"18-22","22-24"))))))</f>
        <v/>
      </c>
      <c r="AM510" s="21">
        <f>IF(B510="","",SUMIFS($X$7:X510,$AJ$7:AJ510,"&lt;&gt;No",$B$7:B510,"&lt;&gt;"))</f>
        <v/>
      </c>
      <c r="AN510" s="22">
        <f>IF(B510="","",SUMIFS($Y$7:Y510,$AJ$7:AJ510,"&lt;&gt;No",$B$7:B510,"&lt;&gt;"))</f>
        <v/>
      </c>
    </row>
    <row r="511">
      <c r="A511" s="16" t="n"/>
      <c r="B511" s="17" t="n"/>
      <c r="C511" s="18" t="n"/>
      <c r="D511" s="18" t="n"/>
      <c r="E511" s="16" t="n"/>
      <c r="F511" s="16" t="n"/>
      <c r="G511" s="16" t="n"/>
      <c r="H511" s="16" t="n"/>
      <c r="I511" s="16" t="n"/>
      <c r="J511" s="16" t="n"/>
      <c r="K511" s="16" t="n"/>
      <c r="L511" s="16" t="n"/>
      <c r="M511" s="19" t="n"/>
      <c r="N511" s="19" t="n"/>
      <c r="O511" s="19" t="n"/>
      <c r="P511" s="19" t="n"/>
      <c r="Q511" s="19" t="n"/>
      <c r="R511" s="20" t="n"/>
      <c r="S511" s="19" t="n"/>
      <c r="T511" s="20" t="n"/>
      <c r="U511" s="20" t="n"/>
      <c r="V511" s="20" t="n"/>
      <c r="W511" s="20" t="n"/>
      <c r="X511" s="21">
        <f>IF(T511="","",T511-IF(U511="",0,U511)-IF(V511="",0,V511)-IF(W511="",0,W511))</f>
        <v/>
      </c>
      <c r="Y511" s="22">
        <f>IF(OR(R511="",R511=0,X511=""),"",X511/R511)</f>
        <v/>
      </c>
      <c r="Z511" s="16" t="n"/>
      <c r="AA511" s="16" t="n"/>
      <c r="AB511" s="16" t="n"/>
      <c r="AC511" s="16" t="n"/>
      <c r="AD511" s="16" t="n"/>
      <c r="AE511" s="16" t="n"/>
      <c r="AF511" s="16" t="n"/>
      <c r="AG511" s="16" t="n"/>
      <c r="AH511" s="23" t="n"/>
      <c r="AI511" s="21">
        <f>IF(X511="","",IF(G511="MXN",X511,IF(AH511="","",X511*AH511)))</f>
        <v/>
      </c>
      <c r="AJ511" s="16" t="n"/>
      <c r="AK511" s="24">
        <f>IF(B511="","",CHOOSE(WEEKDAY(B511,2),"Lunes","Martes","Miércoles","Jueves","Viernes","Sábado","Domingo"))</f>
        <v/>
      </c>
      <c r="AL511" s="24">
        <f>IF(C511="","",IF(HOUR(C511)&lt;6,"00-06",IF(HOUR(C511)&lt;10,"06-10",IF(HOUR(C511)&lt;14,"10-14",IF(HOUR(C511)&lt;18,"14-18",IF(HOUR(C511)&lt;22,"18-22","22-24"))))))</f>
        <v/>
      </c>
      <c r="AM511" s="21">
        <f>IF(B511="","",SUMIFS($X$7:X511,$AJ$7:AJ511,"&lt;&gt;No",$B$7:B511,"&lt;&gt;"))</f>
        <v/>
      </c>
      <c r="AN511" s="22">
        <f>IF(B511="","",SUMIFS($Y$7:Y511,$AJ$7:AJ511,"&lt;&gt;No",$B$7:B511,"&lt;&gt;"))</f>
        <v/>
      </c>
    </row>
    <row r="512">
      <c r="A512" s="16" t="n"/>
      <c r="B512" s="17" t="n"/>
      <c r="C512" s="18" t="n"/>
      <c r="D512" s="18" t="n"/>
      <c r="E512" s="16" t="n"/>
      <c r="F512" s="16" t="n"/>
      <c r="G512" s="16" t="n"/>
      <c r="H512" s="16" t="n"/>
      <c r="I512" s="16" t="n"/>
      <c r="J512" s="16" t="n"/>
      <c r="K512" s="16" t="n"/>
      <c r="L512" s="16" t="n"/>
      <c r="M512" s="19" t="n"/>
      <c r="N512" s="19" t="n"/>
      <c r="O512" s="19" t="n"/>
      <c r="P512" s="19" t="n"/>
      <c r="Q512" s="19" t="n"/>
      <c r="R512" s="20" t="n"/>
      <c r="S512" s="19" t="n"/>
      <c r="T512" s="20" t="n"/>
      <c r="U512" s="20" t="n"/>
      <c r="V512" s="20" t="n"/>
      <c r="W512" s="20" t="n"/>
      <c r="X512" s="21">
        <f>IF(T512="","",T512-IF(U512="",0,U512)-IF(V512="",0,V512)-IF(W512="",0,W512))</f>
        <v/>
      </c>
      <c r="Y512" s="22">
        <f>IF(OR(R512="",R512=0,X512=""),"",X512/R512)</f>
        <v/>
      </c>
      <c r="Z512" s="16" t="n"/>
      <c r="AA512" s="16" t="n"/>
      <c r="AB512" s="16" t="n"/>
      <c r="AC512" s="16" t="n"/>
      <c r="AD512" s="16" t="n"/>
      <c r="AE512" s="16" t="n"/>
      <c r="AF512" s="16" t="n"/>
      <c r="AG512" s="16" t="n"/>
      <c r="AH512" s="23" t="n"/>
      <c r="AI512" s="21">
        <f>IF(X512="","",IF(G512="MXN",X512,IF(AH512="","",X512*AH512)))</f>
        <v/>
      </c>
      <c r="AJ512" s="16" t="n"/>
      <c r="AK512" s="24">
        <f>IF(B512="","",CHOOSE(WEEKDAY(B512,2),"Lunes","Martes","Miércoles","Jueves","Viernes","Sábado","Domingo"))</f>
        <v/>
      </c>
      <c r="AL512" s="24">
        <f>IF(C512="","",IF(HOUR(C512)&lt;6,"00-06",IF(HOUR(C512)&lt;10,"06-10",IF(HOUR(C512)&lt;14,"10-14",IF(HOUR(C512)&lt;18,"14-18",IF(HOUR(C512)&lt;22,"18-22","22-24"))))))</f>
        <v/>
      </c>
      <c r="AM512" s="21">
        <f>IF(B512="","",SUMIFS($X$7:X512,$AJ$7:AJ512,"&lt;&gt;No",$B$7:B512,"&lt;&gt;"))</f>
        <v/>
      </c>
      <c r="AN512" s="22">
        <f>IF(B512="","",SUMIFS($Y$7:Y512,$AJ$7:AJ512,"&lt;&gt;No",$B$7:B512,"&lt;&gt;"))</f>
        <v/>
      </c>
    </row>
    <row r="513">
      <c r="A513" s="16" t="n"/>
      <c r="B513" s="17" t="n"/>
      <c r="C513" s="18" t="n"/>
      <c r="D513" s="18" t="n"/>
      <c r="E513" s="16" t="n"/>
      <c r="F513" s="16" t="n"/>
      <c r="G513" s="16" t="n"/>
      <c r="H513" s="16" t="n"/>
      <c r="I513" s="16" t="n"/>
      <c r="J513" s="16" t="n"/>
      <c r="K513" s="16" t="n"/>
      <c r="L513" s="16" t="n"/>
      <c r="M513" s="19" t="n"/>
      <c r="N513" s="19" t="n"/>
      <c r="O513" s="19" t="n"/>
      <c r="P513" s="19" t="n"/>
      <c r="Q513" s="19" t="n"/>
      <c r="R513" s="20" t="n"/>
      <c r="S513" s="19" t="n"/>
      <c r="T513" s="20" t="n"/>
      <c r="U513" s="20" t="n"/>
      <c r="V513" s="20" t="n"/>
      <c r="W513" s="20" t="n"/>
      <c r="X513" s="21">
        <f>IF(T513="","",T513-IF(U513="",0,U513)-IF(V513="",0,V513)-IF(W513="",0,W513))</f>
        <v/>
      </c>
      <c r="Y513" s="22">
        <f>IF(OR(R513="",R513=0,X513=""),"",X513/R513)</f>
        <v/>
      </c>
      <c r="Z513" s="16" t="n"/>
      <c r="AA513" s="16" t="n"/>
      <c r="AB513" s="16" t="n"/>
      <c r="AC513" s="16" t="n"/>
      <c r="AD513" s="16" t="n"/>
      <c r="AE513" s="16" t="n"/>
      <c r="AF513" s="16" t="n"/>
      <c r="AG513" s="16" t="n"/>
      <c r="AH513" s="23" t="n"/>
      <c r="AI513" s="21">
        <f>IF(X513="","",IF(G513="MXN",X513,IF(AH513="","",X513*AH513)))</f>
        <v/>
      </c>
      <c r="AJ513" s="16" t="n"/>
      <c r="AK513" s="24">
        <f>IF(B513="","",CHOOSE(WEEKDAY(B513,2),"Lunes","Martes","Miércoles","Jueves","Viernes","Sábado","Domingo"))</f>
        <v/>
      </c>
      <c r="AL513" s="24">
        <f>IF(C513="","",IF(HOUR(C513)&lt;6,"00-06",IF(HOUR(C513)&lt;10,"06-10",IF(HOUR(C513)&lt;14,"10-14",IF(HOUR(C513)&lt;18,"14-18",IF(HOUR(C513)&lt;22,"18-22","22-24"))))))</f>
        <v/>
      </c>
      <c r="AM513" s="21">
        <f>IF(B513="","",SUMIFS($X$7:X513,$AJ$7:AJ513,"&lt;&gt;No",$B$7:B513,"&lt;&gt;"))</f>
        <v/>
      </c>
      <c r="AN513" s="22">
        <f>IF(B513="","",SUMIFS($Y$7:Y513,$AJ$7:AJ513,"&lt;&gt;No",$B$7:B513,"&lt;&gt;"))</f>
        <v/>
      </c>
    </row>
    <row r="514">
      <c r="A514" s="16" t="n"/>
      <c r="B514" s="17" t="n"/>
      <c r="C514" s="18" t="n"/>
      <c r="D514" s="18" t="n"/>
      <c r="E514" s="16" t="n"/>
      <c r="F514" s="16" t="n"/>
      <c r="G514" s="16" t="n"/>
      <c r="H514" s="16" t="n"/>
      <c r="I514" s="16" t="n"/>
      <c r="J514" s="16" t="n"/>
      <c r="K514" s="16" t="n"/>
      <c r="L514" s="16" t="n"/>
      <c r="M514" s="19" t="n"/>
      <c r="N514" s="19" t="n"/>
      <c r="O514" s="19" t="n"/>
      <c r="P514" s="19" t="n"/>
      <c r="Q514" s="19" t="n"/>
      <c r="R514" s="20" t="n"/>
      <c r="S514" s="19" t="n"/>
      <c r="T514" s="20" t="n"/>
      <c r="U514" s="20" t="n"/>
      <c r="V514" s="20" t="n"/>
      <c r="W514" s="20" t="n"/>
      <c r="X514" s="21">
        <f>IF(T514="","",T514-IF(U514="",0,U514)-IF(V514="",0,V514)-IF(W514="",0,W514))</f>
        <v/>
      </c>
      <c r="Y514" s="22">
        <f>IF(OR(R514="",R514=0,X514=""),"",X514/R514)</f>
        <v/>
      </c>
      <c r="Z514" s="16" t="n"/>
      <c r="AA514" s="16" t="n"/>
      <c r="AB514" s="16" t="n"/>
      <c r="AC514" s="16" t="n"/>
      <c r="AD514" s="16" t="n"/>
      <c r="AE514" s="16" t="n"/>
      <c r="AF514" s="16" t="n"/>
      <c r="AG514" s="16" t="n"/>
      <c r="AH514" s="23" t="n"/>
      <c r="AI514" s="21">
        <f>IF(X514="","",IF(G514="MXN",X514,IF(AH514="","",X514*AH514)))</f>
        <v/>
      </c>
      <c r="AJ514" s="16" t="n"/>
      <c r="AK514" s="24">
        <f>IF(B514="","",CHOOSE(WEEKDAY(B514,2),"Lunes","Martes","Miércoles","Jueves","Viernes","Sábado","Domingo"))</f>
        <v/>
      </c>
      <c r="AL514" s="24">
        <f>IF(C514="","",IF(HOUR(C514)&lt;6,"00-06",IF(HOUR(C514)&lt;10,"06-10",IF(HOUR(C514)&lt;14,"10-14",IF(HOUR(C514)&lt;18,"14-18",IF(HOUR(C514)&lt;22,"18-22","22-24"))))))</f>
        <v/>
      </c>
      <c r="AM514" s="21">
        <f>IF(B514="","",SUMIFS($X$7:X514,$AJ$7:AJ514,"&lt;&gt;No",$B$7:B514,"&lt;&gt;"))</f>
        <v/>
      </c>
      <c r="AN514" s="22">
        <f>IF(B514="","",SUMIFS($Y$7:Y514,$AJ$7:AJ514,"&lt;&gt;No",$B$7:B514,"&lt;&gt;"))</f>
        <v/>
      </c>
    </row>
    <row r="515">
      <c r="A515" s="16" t="n"/>
      <c r="B515" s="17" t="n"/>
      <c r="C515" s="18" t="n"/>
      <c r="D515" s="18" t="n"/>
      <c r="E515" s="16" t="n"/>
      <c r="F515" s="16" t="n"/>
      <c r="G515" s="16" t="n"/>
      <c r="H515" s="16" t="n"/>
      <c r="I515" s="16" t="n"/>
      <c r="J515" s="16" t="n"/>
      <c r="K515" s="16" t="n"/>
      <c r="L515" s="16" t="n"/>
      <c r="M515" s="19" t="n"/>
      <c r="N515" s="19" t="n"/>
      <c r="O515" s="19" t="n"/>
      <c r="P515" s="19" t="n"/>
      <c r="Q515" s="19" t="n"/>
      <c r="R515" s="20" t="n"/>
      <c r="S515" s="19" t="n"/>
      <c r="T515" s="20" t="n"/>
      <c r="U515" s="20" t="n"/>
      <c r="V515" s="20" t="n"/>
      <c r="W515" s="20" t="n"/>
      <c r="X515" s="21">
        <f>IF(T515="","",T515-IF(U515="",0,U515)-IF(V515="",0,V515)-IF(W515="",0,W515))</f>
        <v/>
      </c>
      <c r="Y515" s="22">
        <f>IF(OR(R515="",R515=0,X515=""),"",X515/R515)</f>
        <v/>
      </c>
      <c r="Z515" s="16" t="n"/>
      <c r="AA515" s="16" t="n"/>
      <c r="AB515" s="16" t="n"/>
      <c r="AC515" s="16" t="n"/>
      <c r="AD515" s="16" t="n"/>
      <c r="AE515" s="16" t="n"/>
      <c r="AF515" s="16" t="n"/>
      <c r="AG515" s="16" t="n"/>
      <c r="AH515" s="23" t="n"/>
      <c r="AI515" s="21">
        <f>IF(X515="","",IF(G515="MXN",X515,IF(AH515="","",X515*AH515)))</f>
        <v/>
      </c>
      <c r="AJ515" s="16" t="n"/>
      <c r="AK515" s="24">
        <f>IF(B515="","",CHOOSE(WEEKDAY(B515,2),"Lunes","Martes","Miércoles","Jueves","Viernes","Sábado","Domingo"))</f>
        <v/>
      </c>
      <c r="AL515" s="24">
        <f>IF(C515="","",IF(HOUR(C515)&lt;6,"00-06",IF(HOUR(C515)&lt;10,"06-10",IF(HOUR(C515)&lt;14,"10-14",IF(HOUR(C515)&lt;18,"14-18",IF(HOUR(C515)&lt;22,"18-22","22-24"))))))</f>
        <v/>
      </c>
      <c r="AM515" s="21">
        <f>IF(B515="","",SUMIFS($X$7:X515,$AJ$7:AJ515,"&lt;&gt;No",$B$7:B515,"&lt;&gt;"))</f>
        <v/>
      </c>
      <c r="AN515" s="22">
        <f>IF(B515="","",SUMIFS($Y$7:Y515,$AJ$7:AJ515,"&lt;&gt;No",$B$7:B515,"&lt;&gt;"))</f>
        <v/>
      </c>
    </row>
    <row r="516">
      <c r="A516" s="16" t="n"/>
      <c r="B516" s="17" t="n"/>
      <c r="C516" s="18" t="n"/>
      <c r="D516" s="18" t="n"/>
      <c r="E516" s="16" t="n"/>
      <c r="F516" s="16" t="n"/>
      <c r="G516" s="16" t="n"/>
      <c r="H516" s="16" t="n"/>
      <c r="I516" s="16" t="n"/>
      <c r="J516" s="16" t="n"/>
      <c r="K516" s="16" t="n"/>
      <c r="L516" s="16" t="n"/>
      <c r="M516" s="19" t="n"/>
      <c r="N516" s="19" t="n"/>
      <c r="O516" s="19" t="n"/>
      <c r="P516" s="19" t="n"/>
      <c r="Q516" s="19" t="n"/>
      <c r="R516" s="20" t="n"/>
      <c r="S516" s="19" t="n"/>
      <c r="T516" s="20" t="n"/>
      <c r="U516" s="20" t="n"/>
      <c r="V516" s="20" t="n"/>
      <c r="W516" s="20" t="n"/>
      <c r="X516" s="21">
        <f>IF(T516="","",T516-IF(U516="",0,U516)-IF(V516="",0,V516)-IF(W516="",0,W516))</f>
        <v/>
      </c>
      <c r="Y516" s="22">
        <f>IF(OR(R516="",R516=0,X516=""),"",X516/R516)</f>
        <v/>
      </c>
      <c r="Z516" s="16" t="n"/>
      <c r="AA516" s="16" t="n"/>
      <c r="AB516" s="16" t="n"/>
      <c r="AC516" s="16" t="n"/>
      <c r="AD516" s="16" t="n"/>
      <c r="AE516" s="16" t="n"/>
      <c r="AF516" s="16" t="n"/>
      <c r="AG516" s="16" t="n"/>
      <c r="AH516" s="23" t="n"/>
      <c r="AI516" s="21">
        <f>IF(X516="","",IF(G516="MXN",X516,IF(AH516="","",X516*AH516)))</f>
        <v/>
      </c>
      <c r="AJ516" s="16" t="n"/>
      <c r="AK516" s="24">
        <f>IF(B516="","",CHOOSE(WEEKDAY(B516,2),"Lunes","Martes","Miércoles","Jueves","Viernes","Sábado","Domingo"))</f>
        <v/>
      </c>
      <c r="AL516" s="24">
        <f>IF(C516="","",IF(HOUR(C516)&lt;6,"00-06",IF(HOUR(C516)&lt;10,"06-10",IF(HOUR(C516)&lt;14,"10-14",IF(HOUR(C516)&lt;18,"14-18",IF(HOUR(C516)&lt;22,"18-22","22-24"))))))</f>
        <v/>
      </c>
      <c r="AM516" s="21">
        <f>IF(B516="","",SUMIFS($X$7:X516,$AJ$7:AJ516,"&lt;&gt;No",$B$7:B516,"&lt;&gt;"))</f>
        <v/>
      </c>
      <c r="AN516" s="22">
        <f>IF(B516="","",SUMIFS($Y$7:Y516,$AJ$7:AJ516,"&lt;&gt;No",$B$7:B516,"&lt;&gt;"))</f>
        <v/>
      </c>
    </row>
    <row r="517">
      <c r="A517" s="16" t="n"/>
      <c r="B517" s="17" t="n"/>
      <c r="C517" s="18" t="n"/>
      <c r="D517" s="18" t="n"/>
      <c r="E517" s="16" t="n"/>
      <c r="F517" s="16" t="n"/>
      <c r="G517" s="16" t="n"/>
      <c r="H517" s="16" t="n"/>
      <c r="I517" s="16" t="n"/>
      <c r="J517" s="16" t="n"/>
      <c r="K517" s="16" t="n"/>
      <c r="L517" s="16" t="n"/>
      <c r="M517" s="19" t="n"/>
      <c r="N517" s="19" t="n"/>
      <c r="O517" s="19" t="n"/>
      <c r="P517" s="19" t="n"/>
      <c r="Q517" s="19" t="n"/>
      <c r="R517" s="20" t="n"/>
      <c r="S517" s="19" t="n"/>
      <c r="T517" s="20" t="n"/>
      <c r="U517" s="20" t="n"/>
      <c r="V517" s="20" t="n"/>
      <c r="W517" s="20" t="n"/>
      <c r="X517" s="21">
        <f>IF(T517="","",T517-IF(U517="",0,U517)-IF(V517="",0,V517)-IF(W517="",0,W517))</f>
        <v/>
      </c>
      <c r="Y517" s="22">
        <f>IF(OR(R517="",R517=0,X517=""),"",X517/R517)</f>
        <v/>
      </c>
      <c r="Z517" s="16" t="n"/>
      <c r="AA517" s="16" t="n"/>
      <c r="AB517" s="16" t="n"/>
      <c r="AC517" s="16" t="n"/>
      <c r="AD517" s="16" t="n"/>
      <c r="AE517" s="16" t="n"/>
      <c r="AF517" s="16" t="n"/>
      <c r="AG517" s="16" t="n"/>
      <c r="AH517" s="23" t="n"/>
      <c r="AI517" s="21">
        <f>IF(X517="","",IF(G517="MXN",X517,IF(AH517="","",X517*AH517)))</f>
        <v/>
      </c>
      <c r="AJ517" s="16" t="n"/>
      <c r="AK517" s="24">
        <f>IF(B517="","",CHOOSE(WEEKDAY(B517,2),"Lunes","Martes","Miércoles","Jueves","Viernes","Sábado","Domingo"))</f>
        <v/>
      </c>
      <c r="AL517" s="24">
        <f>IF(C517="","",IF(HOUR(C517)&lt;6,"00-06",IF(HOUR(C517)&lt;10,"06-10",IF(HOUR(C517)&lt;14,"10-14",IF(HOUR(C517)&lt;18,"14-18",IF(HOUR(C517)&lt;22,"18-22","22-24"))))))</f>
        <v/>
      </c>
      <c r="AM517" s="21">
        <f>IF(B517="","",SUMIFS($X$7:X517,$AJ$7:AJ517,"&lt;&gt;No",$B$7:B517,"&lt;&gt;"))</f>
        <v/>
      </c>
      <c r="AN517" s="22">
        <f>IF(B517="","",SUMIFS($Y$7:Y517,$AJ$7:AJ517,"&lt;&gt;No",$B$7:B517,"&lt;&gt;"))</f>
        <v/>
      </c>
    </row>
    <row r="518">
      <c r="A518" s="16" t="n"/>
      <c r="B518" s="17" t="n"/>
      <c r="C518" s="18" t="n"/>
      <c r="D518" s="18" t="n"/>
      <c r="E518" s="16" t="n"/>
      <c r="F518" s="16" t="n"/>
      <c r="G518" s="16" t="n"/>
      <c r="H518" s="16" t="n"/>
      <c r="I518" s="16" t="n"/>
      <c r="J518" s="16" t="n"/>
      <c r="K518" s="16" t="n"/>
      <c r="L518" s="16" t="n"/>
      <c r="M518" s="19" t="n"/>
      <c r="N518" s="19" t="n"/>
      <c r="O518" s="19" t="n"/>
      <c r="P518" s="19" t="n"/>
      <c r="Q518" s="19" t="n"/>
      <c r="R518" s="20" t="n"/>
      <c r="S518" s="19" t="n"/>
      <c r="T518" s="20" t="n"/>
      <c r="U518" s="20" t="n"/>
      <c r="V518" s="20" t="n"/>
      <c r="W518" s="20" t="n"/>
      <c r="X518" s="21">
        <f>IF(T518="","",T518-IF(U518="",0,U518)-IF(V518="",0,V518)-IF(W518="",0,W518))</f>
        <v/>
      </c>
      <c r="Y518" s="22">
        <f>IF(OR(R518="",R518=0,X518=""),"",X518/R518)</f>
        <v/>
      </c>
      <c r="Z518" s="16" t="n"/>
      <c r="AA518" s="16" t="n"/>
      <c r="AB518" s="16" t="n"/>
      <c r="AC518" s="16" t="n"/>
      <c r="AD518" s="16" t="n"/>
      <c r="AE518" s="16" t="n"/>
      <c r="AF518" s="16" t="n"/>
      <c r="AG518" s="16" t="n"/>
      <c r="AH518" s="23" t="n"/>
      <c r="AI518" s="21">
        <f>IF(X518="","",IF(G518="MXN",X518,IF(AH518="","",X518*AH518)))</f>
        <v/>
      </c>
      <c r="AJ518" s="16" t="n"/>
      <c r="AK518" s="24">
        <f>IF(B518="","",CHOOSE(WEEKDAY(B518,2),"Lunes","Martes","Miércoles","Jueves","Viernes","Sábado","Domingo"))</f>
        <v/>
      </c>
      <c r="AL518" s="24">
        <f>IF(C518="","",IF(HOUR(C518)&lt;6,"00-06",IF(HOUR(C518)&lt;10,"06-10",IF(HOUR(C518)&lt;14,"10-14",IF(HOUR(C518)&lt;18,"14-18",IF(HOUR(C518)&lt;22,"18-22","22-24"))))))</f>
        <v/>
      </c>
      <c r="AM518" s="21">
        <f>IF(B518="","",SUMIFS($X$7:X518,$AJ$7:AJ518,"&lt;&gt;No",$B$7:B518,"&lt;&gt;"))</f>
        <v/>
      </c>
      <c r="AN518" s="22">
        <f>IF(B518="","",SUMIFS($Y$7:Y518,$AJ$7:AJ518,"&lt;&gt;No",$B$7:B518,"&lt;&gt;"))</f>
        <v/>
      </c>
    </row>
    <row r="519">
      <c r="A519" s="16" t="n"/>
      <c r="B519" s="17" t="n"/>
      <c r="C519" s="18" t="n"/>
      <c r="D519" s="18" t="n"/>
      <c r="E519" s="16" t="n"/>
      <c r="F519" s="16" t="n"/>
      <c r="G519" s="16" t="n"/>
      <c r="H519" s="16" t="n"/>
      <c r="I519" s="16" t="n"/>
      <c r="J519" s="16" t="n"/>
      <c r="K519" s="16" t="n"/>
      <c r="L519" s="16" t="n"/>
      <c r="M519" s="19" t="n"/>
      <c r="N519" s="19" t="n"/>
      <c r="O519" s="19" t="n"/>
      <c r="P519" s="19" t="n"/>
      <c r="Q519" s="19" t="n"/>
      <c r="R519" s="20" t="n"/>
      <c r="S519" s="19" t="n"/>
      <c r="T519" s="20" t="n"/>
      <c r="U519" s="20" t="n"/>
      <c r="V519" s="20" t="n"/>
      <c r="W519" s="20" t="n"/>
      <c r="X519" s="21">
        <f>IF(T519="","",T519-IF(U519="",0,U519)-IF(V519="",0,V519)-IF(W519="",0,W519))</f>
        <v/>
      </c>
      <c r="Y519" s="22">
        <f>IF(OR(R519="",R519=0,X519=""),"",X519/R519)</f>
        <v/>
      </c>
      <c r="Z519" s="16" t="n"/>
      <c r="AA519" s="16" t="n"/>
      <c r="AB519" s="16" t="n"/>
      <c r="AC519" s="16" t="n"/>
      <c r="AD519" s="16" t="n"/>
      <c r="AE519" s="16" t="n"/>
      <c r="AF519" s="16" t="n"/>
      <c r="AG519" s="16" t="n"/>
      <c r="AH519" s="23" t="n"/>
      <c r="AI519" s="21">
        <f>IF(X519="","",IF(G519="MXN",X519,IF(AH519="","",X519*AH519)))</f>
        <v/>
      </c>
      <c r="AJ519" s="16" t="n"/>
      <c r="AK519" s="24">
        <f>IF(B519="","",CHOOSE(WEEKDAY(B519,2),"Lunes","Martes","Miércoles","Jueves","Viernes","Sábado","Domingo"))</f>
        <v/>
      </c>
      <c r="AL519" s="24">
        <f>IF(C519="","",IF(HOUR(C519)&lt;6,"00-06",IF(HOUR(C519)&lt;10,"06-10",IF(HOUR(C519)&lt;14,"10-14",IF(HOUR(C519)&lt;18,"14-18",IF(HOUR(C519)&lt;22,"18-22","22-24"))))))</f>
        <v/>
      </c>
      <c r="AM519" s="21">
        <f>IF(B519="","",SUMIFS($X$7:X519,$AJ$7:AJ519,"&lt;&gt;No",$B$7:B519,"&lt;&gt;"))</f>
        <v/>
      </c>
      <c r="AN519" s="22">
        <f>IF(B519="","",SUMIFS($Y$7:Y519,$AJ$7:AJ519,"&lt;&gt;No",$B$7:B519,"&lt;&gt;"))</f>
        <v/>
      </c>
    </row>
    <row r="520">
      <c r="A520" s="16" t="n"/>
      <c r="B520" s="17" t="n"/>
      <c r="C520" s="18" t="n"/>
      <c r="D520" s="18" t="n"/>
      <c r="E520" s="16" t="n"/>
      <c r="F520" s="16" t="n"/>
      <c r="G520" s="16" t="n"/>
      <c r="H520" s="16" t="n"/>
      <c r="I520" s="16" t="n"/>
      <c r="J520" s="16" t="n"/>
      <c r="K520" s="16" t="n"/>
      <c r="L520" s="16" t="n"/>
      <c r="M520" s="19" t="n"/>
      <c r="N520" s="19" t="n"/>
      <c r="O520" s="19" t="n"/>
      <c r="P520" s="19" t="n"/>
      <c r="Q520" s="19" t="n"/>
      <c r="R520" s="20" t="n"/>
      <c r="S520" s="19" t="n"/>
      <c r="T520" s="20" t="n"/>
      <c r="U520" s="20" t="n"/>
      <c r="V520" s="20" t="n"/>
      <c r="W520" s="20" t="n"/>
      <c r="X520" s="21">
        <f>IF(T520="","",T520-IF(U520="",0,U520)-IF(V520="",0,V520)-IF(W520="",0,W520))</f>
        <v/>
      </c>
      <c r="Y520" s="22">
        <f>IF(OR(R520="",R520=0,X520=""),"",X520/R520)</f>
        <v/>
      </c>
      <c r="Z520" s="16" t="n"/>
      <c r="AA520" s="16" t="n"/>
      <c r="AB520" s="16" t="n"/>
      <c r="AC520" s="16" t="n"/>
      <c r="AD520" s="16" t="n"/>
      <c r="AE520" s="16" t="n"/>
      <c r="AF520" s="16" t="n"/>
      <c r="AG520" s="16" t="n"/>
      <c r="AH520" s="23" t="n"/>
      <c r="AI520" s="21">
        <f>IF(X520="","",IF(G520="MXN",X520,IF(AH520="","",X520*AH520)))</f>
        <v/>
      </c>
      <c r="AJ520" s="16" t="n"/>
      <c r="AK520" s="24">
        <f>IF(B520="","",CHOOSE(WEEKDAY(B520,2),"Lunes","Martes","Miércoles","Jueves","Viernes","Sábado","Domingo"))</f>
        <v/>
      </c>
      <c r="AL520" s="24">
        <f>IF(C520="","",IF(HOUR(C520)&lt;6,"00-06",IF(HOUR(C520)&lt;10,"06-10",IF(HOUR(C520)&lt;14,"10-14",IF(HOUR(C520)&lt;18,"14-18",IF(HOUR(C520)&lt;22,"18-22","22-24"))))))</f>
        <v/>
      </c>
      <c r="AM520" s="21">
        <f>IF(B520="","",SUMIFS($X$7:X520,$AJ$7:AJ520,"&lt;&gt;No",$B$7:B520,"&lt;&gt;"))</f>
        <v/>
      </c>
      <c r="AN520" s="22">
        <f>IF(B520="","",SUMIFS($Y$7:Y520,$AJ$7:AJ520,"&lt;&gt;No",$B$7:B520,"&lt;&gt;"))</f>
        <v/>
      </c>
    </row>
    <row r="521">
      <c r="A521" s="16" t="n"/>
      <c r="B521" s="17" t="n"/>
      <c r="C521" s="18" t="n"/>
      <c r="D521" s="18" t="n"/>
      <c r="E521" s="16" t="n"/>
      <c r="F521" s="16" t="n"/>
      <c r="G521" s="16" t="n"/>
      <c r="H521" s="16" t="n"/>
      <c r="I521" s="16" t="n"/>
      <c r="J521" s="16" t="n"/>
      <c r="K521" s="16" t="n"/>
      <c r="L521" s="16" t="n"/>
      <c r="M521" s="19" t="n"/>
      <c r="N521" s="19" t="n"/>
      <c r="O521" s="19" t="n"/>
      <c r="P521" s="19" t="n"/>
      <c r="Q521" s="19" t="n"/>
      <c r="R521" s="20" t="n"/>
      <c r="S521" s="19" t="n"/>
      <c r="T521" s="20" t="n"/>
      <c r="U521" s="20" t="n"/>
      <c r="V521" s="20" t="n"/>
      <c r="W521" s="20" t="n"/>
      <c r="X521" s="21">
        <f>IF(T521="","",T521-IF(U521="",0,U521)-IF(V521="",0,V521)-IF(W521="",0,W521))</f>
        <v/>
      </c>
      <c r="Y521" s="22">
        <f>IF(OR(R521="",R521=0,X521=""),"",X521/R521)</f>
        <v/>
      </c>
      <c r="Z521" s="16" t="n"/>
      <c r="AA521" s="16" t="n"/>
      <c r="AB521" s="16" t="n"/>
      <c r="AC521" s="16" t="n"/>
      <c r="AD521" s="16" t="n"/>
      <c r="AE521" s="16" t="n"/>
      <c r="AF521" s="16" t="n"/>
      <c r="AG521" s="16" t="n"/>
      <c r="AH521" s="23" t="n"/>
      <c r="AI521" s="21">
        <f>IF(X521="","",IF(G521="MXN",X521,IF(AH521="","",X521*AH521)))</f>
        <v/>
      </c>
      <c r="AJ521" s="16" t="n"/>
      <c r="AK521" s="24">
        <f>IF(B521="","",CHOOSE(WEEKDAY(B521,2),"Lunes","Martes","Miércoles","Jueves","Viernes","Sábado","Domingo"))</f>
        <v/>
      </c>
      <c r="AL521" s="24">
        <f>IF(C521="","",IF(HOUR(C521)&lt;6,"00-06",IF(HOUR(C521)&lt;10,"06-10",IF(HOUR(C521)&lt;14,"10-14",IF(HOUR(C521)&lt;18,"14-18",IF(HOUR(C521)&lt;22,"18-22","22-24"))))))</f>
        <v/>
      </c>
      <c r="AM521" s="21">
        <f>IF(B521="","",SUMIFS($X$7:X521,$AJ$7:AJ521,"&lt;&gt;No",$B$7:B521,"&lt;&gt;"))</f>
        <v/>
      </c>
      <c r="AN521" s="22">
        <f>IF(B521="","",SUMIFS($Y$7:Y521,$AJ$7:AJ521,"&lt;&gt;No",$B$7:B521,"&lt;&gt;"))</f>
        <v/>
      </c>
    </row>
    <row r="522">
      <c r="A522" s="16" t="n"/>
      <c r="B522" s="17" t="n"/>
      <c r="C522" s="18" t="n"/>
      <c r="D522" s="18" t="n"/>
      <c r="E522" s="16" t="n"/>
      <c r="F522" s="16" t="n"/>
      <c r="G522" s="16" t="n"/>
      <c r="H522" s="16" t="n"/>
      <c r="I522" s="16" t="n"/>
      <c r="J522" s="16" t="n"/>
      <c r="K522" s="16" t="n"/>
      <c r="L522" s="16" t="n"/>
      <c r="M522" s="19" t="n"/>
      <c r="N522" s="19" t="n"/>
      <c r="O522" s="19" t="n"/>
      <c r="P522" s="19" t="n"/>
      <c r="Q522" s="19" t="n"/>
      <c r="R522" s="20" t="n"/>
      <c r="S522" s="19" t="n"/>
      <c r="T522" s="20" t="n"/>
      <c r="U522" s="20" t="n"/>
      <c r="V522" s="20" t="n"/>
      <c r="W522" s="20" t="n"/>
      <c r="X522" s="21">
        <f>IF(T522="","",T522-IF(U522="",0,U522)-IF(V522="",0,V522)-IF(W522="",0,W522))</f>
        <v/>
      </c>
      <c r="Y522" s="22">
        <f>IF(OR(R522="",R522=0,X522=""),"",X522/R522)</f>
        <v/>
      </c>
      <c r="Z522" s="16" t="n"/>
      <c r="AA522" s="16" t="n"/>
      <c r="AB522" s="16" t="n"/>
      <c r="AC522" s="16" t="n"/>
      <c r="AD522" s="16" t="n"/>
      <c r="AE522" s="16" t="n"/>
      <c r="AF522" s="16" t="n"/>
      <c r="AG522" s="16" t="n"/>
      <c r="AH522" s="23" t="n"/>
      <c r="AI522" s="21">
        <f>IF(X522="","",IF(G522="MXN",X522,IF(AH522="","",X522*AH522)))</f>
        <v/>
      </c>
      <c r="AJ522" s="16" t="n"/>
      <c r="AK522" s="24">
        <f>IF(B522="","",CHOOSE(WEEKDAY(B522,2),"Lunes","Martes","Miércoles","Jueves","Viernes","Sábado","Domingo"))</f>
        <v/>
      </c>
      <c r="AL522" s="24">
        <f>IF(C522="","",IF(HOUR(C522)&lt;6,"00-06",IF(HOUR(C522)&lt;10,"06-10",IF(HOUR(C522)&lt;14,"10-14",IF(HOUR(C522)&lt;18,"14-18",IF(HOUR(C522)&lt;22,"18-22","22-24"))))))</f>
        <v/>
      </c>
      <c r="AM522" s="21">
        <f>IF(B522="","",SUMIFS($X$7:X522,$AJ$7:AJ522,"&lt;&gt;No",$B$7:B522,"&lt;&gt;"))</f>
        <v/>
      </c>
      <c r="AN522" s="22">
        <f>IF(B522="","",SUMIFS($Y$7:Y522,$AJ$7:AJ522,"&lt;&gt;No",$B$7:B522,"&lt;&gt;"))</f>
        <v/>
      </c>
    </row>
    <row r="523">
      <c r="A523" s="16" t="n"/>
      <c r="B523" s="17" t="n"/>
      <c r="C523" s="18" t="n"/>
      <c r="D523" s="18" t="n"/>
      <c r="E523" s="16" t="n"/>
      <c r="F523" s="16" t="n"/>
      <c r="G523" s="16" t="n"/>
      <c r="H523" s="16" t="n"/>
      <c r="I523" s="16" t="n"/>
      <c r="J523" s="16" t="n"/>
      <c r="K523" s="16" t="n"/>
      <c r="L523" s="16" t="n"/>
      <c r="M523" s="19" t="n"/>
      <c r="N523" s="19" t="n"/>
      <c r="O523" s="19" t="n"/>
      <c r="P523" s="19" t="n"/>
      <c r="Q523" s="19" t="n"/>
      <c r="R523" s="20" t="n"/>
      <c r="S523" s="19" t="n"/>
      <c r="T523" s="20" t="n"/>
      <c r="U523" s="20" t="n"/>
      <c r="V523" s="20" t="n"/>
      <c r="W523" s="20" t="n"/>
      <c r="X523" s="21">
        <f>IF(T523="","",T523-IF(U523="",0,U523)-IF(V523="",0,V523)-IF(W523="",0,W523))</f>
        <v/>
      </c>
      <c r="Y523" s="22">
        <f>IF(OR(R523="",R523=0,X523=""),"",X523/R523)</f>
        <v/>
      </c>
      <c r="Z523" s="16" t="n"/>
      <c r="AA523" s="16" t="n"/>
      <c r="AB523" s="16" t="n"/>
      <c r="AC523" s="16" t="n"/>
      <c r="AD523" s="16" t="n"/>
      <c r="AE523" s="16" t="n"/>
      <c r="AF523" s="16" t="n"/>
      <c r="AG523" s="16" t="n"/>
      <c r="AH523" s="23" t="n"/>
      <c r="AI523" s="21">
        <f>IF(X523="","",IF(G523="MXN",X523,IF(AH523="","",X523*AH523)))</f>
        <v/>
      </c>
      <c r="AJ523" s="16" t="n"/>
      <c r="AK523" s="24">
        <f>IF(B523="","",CHOOSE(WEEKDAY(B523,2),"Lunes","Martes","Miércoles","Jueves","Viernes","Sábado","Domingo"))</f>
        <v/>
      </c>
      <c r="AL523" s="24">
        <f>IF(C523="","",IF(HOUR(C523)&lt;6,"00-06",IF(HOUR(C523)&lt;10,"06-10",IF(HOUR(C523)&lt;14,"10-14",IF(HOUR(C523)&lt;18,"14-18",IF(HOUR(C523)&lt;22,"18-22","22-24"))))))</f>
        <v/>
      </c>
      <c r="AM523" s="21">
        <f>IF(B523="","",SUMIFS($X$7:X523,$AJ$7:AJ523,"&lt;&gt;No",$B$7:B523,"&lt;&gt;"))</f>
        <v/>
      </c>
      <c r="AN523" s="22">
        <f>IF(B523="","",SUMIFS($Y$7:Y523,$AJ$7:AJ523,"&lt;&gt;No",$B$7:B523,"&lt;&gt;"))</f>
        <v/>
      </c>
    </row>
    <row r="524">
      <c r="A524" s="16" t="n"/>
      <c r="B524" s="17" t="n"/>
      <c r="C524" s="18" t="n"/>
      <c r="D524" s="18" t="n"/>
      <c r="E524" s="16" t="n"/>
      <c r="F524" s="16" t="n"/>
      <c r="G524" s="16" t="n"/>
      <c r="H524" s="16" t="n"/>
      <c r="I524" s="16" t="n"/>
      <c r="J524" s="16" t="n"/>
      <c r="K524" s="16" t="n"/>
      <c r="L524" s="16" t="n"/>
      <c r="M524" s="19" t="n"/>
      <c r="N524" s="19" t="n"/>
      <c r="O524" s="19" t="n"/>
      <c r="P524" s="19" t="n"/>
      <c r="Q524" s="19" t="n"/>
      <c r="R524" s="20" t="n"/>
      <c r="S524" s="19" t="n"/>
      <c r="T524" s="20" t="n"/>
      <c r="U524" s="20" t="n"/>
      <c r="V524" s="20" t="n"/>
      <c r="W524" s="20" t="n"/>
      <c r="X524" s="21">
        <f>IF(T524="","",T524-IF(U524="",0,U524)-IF(V524="",0,V524)-IF(W524="",0,W524))</f>
        <v/>
      </c>
      <c r="Y524" s="22">
        <f>IF(OR(R524="",R524=0,X524=""),"",X524/R524)</f>
        <v/>
      </c>
      <c r="Z524" s="16" t="n"/>
      <c r="AA524" s="16" t="n"/>
      <c r="AB524" s="16" t="n"/>
      <c r="AC524" s="16" t="n"/>
      <c r="AD524" s="16" t="n"/>
      <c r="AE524" s="16" t="n"/>
      <c r="AF524" s="16" t="n"/>
      <c r="AG524" s="16" t="n"/>
      <c r="AH524" s="23" t="n"/>
      <c r="AI524" s="21">
        <f>IF(X524="","",IF(G524="MXN",X524,IF(AH524="","",X524*AH524)))</f>
        <v/>
      </c>
      <c r="AJ524" s="16" t="n"/>
      <c r="AK524" s="24">
        <f>IF(B524="","",CHOOSE(WEEKDAY(B524,2),"Lunes","Martes","Miércoles","Jueves","Viernes","Sábado","Domingo"))</f>
        <v/>
      </c>
      <c r="AL524" s="24">
        <f>IF(C524="","",IF(HOUR(C524)&lt;6,"00-06",IF(HOUR(C524)&lt;10,"06-10",IF(HOUR(C524)&lt;14,"10-14",IF(HOUR(C524)&lt;18,"14-18",IF(HOUR(C524)&lt;22,"18-22","22-24"))))))</f>
        <v/>
      </c>
      <c r="AM524" s="21">
        <f>IF(B524="","",SUMIFS($X$7:X524,$AJ$7:AJ524,"&lt;&gt;No",$B$7:B524,"&lt;&gt;"))</f>
        <v/>
      </c>
      <c r="AN524" s="22">
        <f>IF(B524="","",SUMIFS($Y$7:Y524,$AJ$7:AJ524,"&lt;&gt;No",$B$7:B524,"&lt;&gt;"))</f>
        <v/>
      </c>
    </row>
    <row r="525">
      <c r="A525" s="16" t="n"/>
      <c r="B525" s="17" t="n"/>
      <c r="C525" s="18" t="n"/>
      <c r="D525" s="18" t="n"/>
      <c r="E525" s="16" t="n"/>
      <c r="F525" s="16" t="n"/>
      <c r="G525" s="16" t="n"/>
      <c r="H525" s="16" t="n"/>
      <c r="I525" s="16" t="n"/>
      <c r="J525" s="16" t="n"/>
      <c r="K525" s="16" t="n"/>
      <c r="L525" s="16" t="n"/>
      <c r="M525" s="19" t="n"/>
      <c r="N525" s="19" t="n"/>
      <c r="O525" s="19" t="n"/>
      <c r="P525" s="19" t="n"/>
      <c r="Q525" s="19" t="n"/>
      <c r="R525" s="20" t="n"/>
      <c r="S525" s="19" t="n"/>
      <c r="T525" s="20" t="n"/>
      <c r="U525" s="20" t="n"/>
      <c r="V525" s="20" t="n"/>
      <c r="W525" s="20" t="n"/>
      <c r="X525" s="21">
        <f>IF(T525="","",T525-IF(U525="",0,U525)-IF(V525="",0,V525)-IF(W525="",0,W525))</f>
        <v/>
      </c>
      <c r="Y525" s="22">
        <f>IF(OR(R525="",R525=0,X525=""),"",X525/R525)</f>
        <v/>
      </c>
      <c r="Z525" s="16" t="n"/>
      <c r="AA525" s="16" t="n"/>
      <c r="AB525" s="16" t="n"/>
      <c r="AC525" s="16" t="n"/>
      <c r="AD525" s="16" t="n"/>
      <c r="AE525" s="16" t="n"/>
      <c r="AF525" s="16" t="n"/>
      <c r="AG525" s="16" t="n"/>
      <c r="AH525" s="23" t="n"/>
      <c r="AI525" s="21">
        <f>IF(X525="","",IF(G525="MXN",X525,IF(AH525="","",X525*AH525)))</f>
        <v/>
      </c>
      <c r="AJ525" s="16" t="n"/>
      <c r="AK525" s="24">
        <f>IF(B525="","",CHOOSE(WEEKDAY(B525,2),"Lunes","Martes","Miércoles","Jueves","Viernes","Sábado","Domingo"))</f>
        <v/>
      </c>
      <c r="AL525" s="24">
        <f>IF(C525="","",IF(HOUR(C525)&lt;6,"00-06",IF(HOUR(C525)&lt;10,"06-10",IF(HOUR(C525)&lt;14,"10-14",IF(HOUR(C525)&lt;18,"14-18",IF(HOUR(C525)&lt;22,"18-22","22-24"))))))</f>
        <v/>
      </c>
      <c r="AM525" s="21">
        <f>IF(B525="","",SUMIFS($X$7:X525,$AJ$7:AJ525,"&lt;&gt;No",$B$7:B525,"&lt;&gt;"))</f>
        <v/>
      </c>
      <c r="AN525" s="22">
        <f>IF(B525="","",SUMIFS($Y$7:Y525,$AJ$7:AJ525,"&lt;&gt;No",$B$7:B525,"&lt;&gt;"))</f>
        <v/>
      </c>
    </row>
    <row r="526">
      <c r="A526" s="16" t="n"/>
      <c r="B526" s="17" t="n"/>
      <c r="C526" s="18" t="n"/>
      <c r="D526" s="18" t="n"/>
      <c r="E526" s="16" t="n"/>
      <c r="F526" s="16" t="n"/>
      <c r="G526" s="16" t="n"/>
      <c r="H526" s="16" t="n"/>
      <c r="I526" s="16" t="n"/>
      <c r="J526" s="16" t="n"/>
      <c r="K526" s="16" t="n"/>
      <c r="L526" s="16" t="n"/>
      <c r="M526" s="19" t="n"/>
      <c r="N526" s="19" t="n"/>
      <c r="O526" s="19" t="n"/>
      <c r="P526" s="19" t="n"/>
      <c r="Q526" s="19" t="n"/>
      <c r="R526" s="20" t="n"/>
      <c r="S526" s="19" t="n"/>
      <c r="T526" s="20" t="n"/>
      <c r="U526" s="20" t="n"/>
      <c r="V526" s="20" t="n"/>
      <c r="W526" s="20" t="n"/>
      <c r="X526" s="21">
        <f>IF(T526="","",T526-IF(U526="",0,U526)-IF(V526="",0,V526)-IF(W526="",0,W526))</f>
        <v/>
      </c>
      <c r="Y526" s="22">
        <f>IF(OR(R526="",R526=0,X526=""),"",X526/R526)</f>
        <v/>
      </c>
      <c r="Z526" s="16" t="n"/>
      <c r="AA526" s="16" t="n"/>
      <c r="AB526" s="16" t="n"/>
      <c r="AC526" s="16" t="n"/>
      <c r="AD526" s="16" t="n"/>
      <c r="AE526" s="16" t="n"/>
      <c r="AF526" s="16" t="n"/>
      <c r="AG526" s="16" t="n"/>
      <c r="AH526" s="23" t="n"/>
      <c r="AI526" s="21">
        <f>IF(X526="","",IF(G526="MXN",X526,IF(AH526="","",X526*AH526)))</f>
        <v/>
      </c>
      <c r="AJ526" s="16" t="n"/>
      <c r="AK526" s="24">
        <f>IF(B526="","",CHOOSE(WEEKDAY(B526,2),"Lunes","Martes","Miércoles","Jueves","Viernes","Sábado","Domingo"))</f>
        <v/>
      </c>
      <c r="AL526" s="24">
        <f>IF(C526="","",IF(HOUR(C526)&lt;6,"00-06",IF(HOUR(C526)&lt;10,"06-10",IF(HOUR(C526)&lt;14,"10-14",IF(HOUR(C526)&lt;18,"14-18",IF(HOUR(C526)&lt;22,"18-22","22-24"))))))</f>
        <v/>
      </c>
      <c r="AM526" s="21">
        <f>IF(B526="","",SUMIFS($X$7:X526,$AJ$7:AJ526,"&lt;&gt;No",$B$7:B526,"&lt;&gt;"))</f>
        <v/>
      </c>
      <c r="AN526" s="22">
        <f>IF(B526="","",SUMIFS($Y$7:Y526,$AJ$7:AJ526,"&lt;&gt;No",$B$7:B526,"&lt;&gt;"))</f>
        <v/>
      </c>
    </row>
    <row r="527">
      <c r="A527" s="16" t="n"/>
      <c r="B527" s="17" t="n"/>
      <c r="C527" s="18" t="n"/>
      <c r="D527" s="18" t="n"/>
      <c r="E527" s="16" t="n"/>
      <c r="F527" s="16" t="n"/>
      <c r="G527" s="16" t="n"/>
      <c r="H527" s="16" t="n"/>
      <c r="I527" s="16" t="n"/>
      <c r="J527" s="16" t="n"/>
      <c r="K527" s="16" t="n"/>
      <c r="L527" s="16" t="n"/>
      <c r="M527" s="19" t="n"/>
      <c r="N527" s="19" t="n"/>
      <c r="O527" s="19" t="n"/>
      <c r="P527" s="19" t="n"/>
      <c r="Q527" s="19" t="n"/>
      <c r="R527" s="20" t="n"/>
      <c r="S527" s="19" t="n"/>
      <c r="T527" s="20" t="n"/>
      <c r="U527" s="20" t="n"/>
      <c r="V527" s="20" t="n"/>
      <c r="W527" s="20" t="n"/>
      <c r="X527" s="21">
        <f>IF(T527="","",T527-IF(U527="",0,U527)-IF(V527="",0,V527)-IF(W527="",0,W527))</f>
        <v/>
      </c>
      <c r="Y527" s="22">
        <f>IF(OR(R527="",R527=0,X527=""),"",X527/R527)</f>
        <v/>
      </c>
      <c r="Z527" s="16" t="n"/>
      <c r="AA527" s="16" t="n"/>
      <c r="AB527" s="16" t="n"/>
      <c r="AC527" s="16" t="n"/>
      <c r="AD527" s="16" t="n"/>
      <c r="AE527" s="16" t="n"/>
      <c r="AF527" s="16" t="n"/>
      <c r="AG527" s="16" t="n"/>
      <c r="AH527" s="23" t="n"/>
      <c r="AI527" s="21">
        <f>IF(X527="","",IF(G527="MXN",X527,IF(AH527="","",X527*AH527)))</f>
        <v/>
      </c>
      <c r="AJ527" s="16" t="n"/>
      <c r="AK527" s="24">
        <f>IF(B527="","",CHOOSE(WEEKDAY(B527,2),"Lunes","Martes","Miércoles","Jueves","Viernes","Sábado","Domingo"))</f>
        <v/>
      </c>
      <c r="AL527" s="24">
        <f>IF(C527="","",IF(HOUR(C527)&lt;6,"00-06",IF(HOUR(C527)&lt;10,"06-10",IF(HOUR(C527)&lt;14,"10-14",IF(HOUR(C527)&lt;18,"14-18",IF(HOUR(C527)&lt;22,"18-22","22-24"))))))</f>
        <v/>
      </c>
      <c r="AM527" s="21">
        <f>IF(B527="","",SUMIFS($X$7:X527,$AJ$7:AJ527,"&lt;&gt;No",$B$7:B527,"&lt;&gt;"))</f>
        <v/>
      </c>
      <c r="AN527" s="22">
        <f>IF(B527="","",SUMIFS($Y$7:Y527,$AJ$7:AJ527,"&lt;&gt;No",$B$7:B527,"&lt;&gt;"))</f>
        <v/>
      </c>
    </row>
    <row r="528">
      <c r="A528" s="16" t="n"/>
      <c r="B528" s="17" t="n"/>
      <c r="C528" s="18" t="n"/>
      <c r="D528" s="18" t="n"/>
      <c r="E528" s="16" t="n"/>
      <c r="F528" s="16" t="n"/>
      <c r="G528" s="16" t="n"/>
      <c r="H528" s="16" t="n"/>
      <c r="I528" s="16" t="n"/>
      <c r="J528" s="16" t="n"/>
      <c r="K528" s="16" t="n"/>
      <c r="L528" s="16" t="n"/>
      <c r="M528" s="19" t="n"/>
      <c r="N528" s="19" t="n"/>
      <c r="O528" s="19" t="n"/>
      <c r="P528" s="19" t="n"/>
      <c r="Q528" s="19" t="n"/>
      <c r="R528" s="20" t="n"/>
      <c r="S528" s="19" t="n"/>
      <c r="T528" s="20" t="n"/>
      <c r="U528" s="20" t="n"/>
      <c r="V528" s="20" t="n"/>
      <c r="W528" s="20" t="n"/>
      <c r="X528" s="21">
        <f>IF(T528="","",T528-IF(U528="",0,U528)-IF(V528="",0,V528)-IF(W528="",0,W528))</f>
        <v/>
      </c>
      <c r="Y528" s="22">
        <f>IF(OR(R528="",R528=0,X528=""),"",X528/R528)</f>
        <v/>
      </c>
      <c r="Z528" s="16" t="n"/>
      <c r="AA528" s="16" t="n"/>
      <c r="AB528" s="16" t="n"/>
      <c r="AC528" s="16" t="n"/>
      <c r="AD528" s="16" t="n"/>
      <c r="AE528" s="16" t="n"/>
      <c r="AF528" s="16" t="n"/>
      <c r="AG528" s="16" t="n"/>
      <c r="AH528" s="23" t="n"/>
      <c r="AI528" s="21">
        <f>IF(X528="","",IF(G528="MXN",X528,IF(AH528="","",X528*AH528)))</f>
        <v/>
      </c>
      <c r="AJ528" s="16" t="n"/>
      <c r="AK528" s="24">
        <f>IF(B528="","",CHOOSE(WEEKDAY(B528,2),"Lunes","Martes","Miércoles","Jueves","Viernes","Sábado","Domingo"))</f>
        <v/>
      </c>
      <c r="AL528" s="24">
        <f>IF(C528="","",IF(HOUR(C528)&lt;6,"00-06",IF(HOUR(C528)&lt;10,"06-10",IF(HOUR(C528)&lt;14,"10-14",IF(HOUR(C528)&lt;18,"14-18",IF(HOUR(C528)&lt;22,"18-22","22-24"))))))</f>
        <v/>
      </c>
      <c r="AM528" s="21">
        <f>IF(B528="","",SUMIFS($X$7:X528,$AJ$7:AJ528,"&lt;&gt;No",$B$7:B528,"&lt;&gt;"))</f>
        <v/>
      </c>
      <c r="AN528" s="22">
        <f>IF(B528="","",SUMIFS($Y$7:Y528,$AJ$7:AJ528,"&lt;&gt;No",$B$7:B528,"&lt;&gt;"))</f>
        <v/>
      </c>
    </row>
    <row r="529">
      <c r="A529" s="16" t="n"/>
      <c r="B529" s="17" t="n"/>
      <c r="C529" s="18" t="n"/>
      <c r="D529" s="18" t="n"/>
      <c r="E529" s="16" t="n"/>
      <c r="F529" s="16" t="n"/>
      <c r="G529" s="16" t="n"/>
      <c r="H529" s="16" t="n"/>
      <c r="I529" s="16" t="n"/>
      <c r="J529" s="16" t="n"/>
      <c r="K529" s="16" t="n"/>
      <c r="L529" s="16" t="n"/>
      <c r="M529" s="19" t="n"/>
      <c r="N529" s="19" t="n"/>
      <c r="O529" s="19" t="n"/>
      <c r="P529" s="19" t="n"/>
      <c r="Q529" s="19" t="n"/>
      <c r="R529" s="20" t="n"/>
      <c r="S529" s="19" t="n"/>
      <c r="T529" s="20" t="n"/>
      <c r="U529" s="20" t="n"/>
      <c r="V529" s="20" t="n"/>
      <c r="W529" s="20" t="n"/>
      <c r="X529" s="21">
        <f>IF(T529="","",T529-IF(U529="",0,U529)-IF(V529="",0,V529)-IF(W529="",0,W529))</f>
        <v/>
      </c>
      <c r="Y529" s="22">
        <f>IF(OR(R529="",R529=0,X529=""),"",X529/R529)</f>
        <v/>
      </c>
      <c r="Z529" s="16" t="n"/>
      <c r="AA529" s="16" t="n"/>
      <c r="AB529" s="16" t="n"/>
      <c r="AC529" s="16" t="n"/>
      <c r="AD529" s="16" t="n"/>
      <c r="AE529" s="16" t="n"/>
      <c r="AF529" s="16" t="n"/>
      <c r="AG529" s="16" t="n"/>
      <c r="AH529" s="23" t="n"/>
      <c r="AI529" s="21">
        <f>IF(X529="","",IF(G529="MXN",X529,IF(AH529="","",X529*AH529)))</f>
        <v/>
      </c>
      <c r="AJ529" s="16" t="n"/>
      <c r="AK529" s="24">
        <f>IF(B529="","",CHOOSE(WEEKDAY(B529,2),"Lunes","Martes","Miércoles","Jueves","Viernes","Sábado","Domingo"))</f>
        <v/>
      </c>
      <c r="AL529" s="24">
        <f>IF(C529="","",IF(HOUR(C529)&lt;6,"00-06",IF(HOUR(C529)&lt;10,"06-10",IF(HOUR(C529)&lt;14,"10-14",IF(HOUR(C529)&lt;18,"14-18",IF(HOUR(C529)&lt;22,"18-22","22-24"))))))</f>
        <v/>
      </c>
      <c r="AM529" s="21">
        <f>IF(B529="","",SUMIFS($X$7:X529,$AJ$7:AJ529,"&lt;&gt;No",$B$7:B529,"&lt;&gt;"))</f>
        <v/>
      </c>
      <c r="AN529" s="22">
        <f>IF(B529="","",SUMIFS($Y$7:Y529,$AJ$7:AJ529,"&lt;&gt;No",$B$7:B529,"&lt;&gt;"))</f>
        <v/>
      </c>
    </row>
    <row r="530">
      <c r="A530" s="16" t="n"/>
      <c r="B530" s="17" t="n"/>
      <c r="C530" s="18" t="n"/>
      <c r="D530" s="18" t="n"/>
      <c r="E530" s="16" t="n"/>
      <c r="F530" s="16" t="n"/>
      <c r="G530" s="16" t="n"/>
      <c r="H530" s="16" t="n"/>
      <c r="I530" s="16" t="n"/>
      <c r="J530" s="16" t="n"/>
      <c r="K530" s="16" t="n"/>
      <c r="L530" s="16" t="n"/>
      <c r="M530" s="19" t="n"/>
      <c r="N530" s="19" t="n"/>
      <c r="O530" s="19" t="n"/>
      <c r="P530" s="19" t="n"/>
      <c r="Q530" s="19" t="n"/>
      <c r="R530" s="20" t="n"/>
      <c r="S530" s="19" t="n"/>
      <c r="T530" s="20" t="n"/>
      <c r="U530" s="20" t="n"/>
      <c r="V530" s="20" t="n"/>
      <c r="W530" s="20" t="n"/>
      <c r="X530" s="21">
        <f>IF(T530="","",T530-IF(U530="",0,U530)-IF(V530="",0,V530)-IF(W530="",0,W530))</f>
        <v/>
      </c>
      <c r="Y530" s="22">
        <f>IF(OR(R530="",R530=0,X530=""),"",X530/R530)</f>
        <v/>
      </c>
      <c r="Z530" s="16" t="n"/>
      <c r="AA530" s="16" t="n"/>
      <c r="AB530" s="16" t="n"/>
      <c r="AC530" s="16" t="n"/>
      <c r="AD530" s="16" t="n"/>
      <c r="AE530" s="16" t="n"/>
      <c r="AF530" s="16" t="n"/>
      <c r="AG530" s="16" t="n"/>
      <c r="AH530" s="23" t="n"/>
      <c r="AI530" s="21">
        <f>IF(X530="","",IF(G530="MXN",X530,IF(AH530="","",X530*AH530)))</f>
        <v/>
      </c>
      <c r="AJ530" s="16" t="n"/>
      <c r="AK530" s="24">
        <f>IF(B530="","",CHOOSE(WEEKDAY(B530,2),"Lunes","Martes","Miércoles","Jueves","Viernes","Sábado","Domingo"))</f>
        <v/>
      </c>
      <c r="AL530" s="24">
        <f>IF(C530="","",IF(HOUR(C530)&lt;6,"00-06",IF(HOUR(C530)&lt;10,"06-10",IF(HOUR(C530)&lt;14,"10-14",IF(HOUR(C530)&lt;18,"14-18",IF(HOUR(C530)&lt;22,"18-22","22-24"))))))</f>
        <v/>
      </c>
      <c r="AM530" s="21">
        <f>IF(B530="","",SUMIFS($X$7:X530,$AJ$7:AJ530,"&lt;&gt;No",$B$7:B530,"&lt;&gt;"))</f>
        <v/>
      </c>
      <c r="AN530" s="22">
        <f>IF(B530="","",SUMIFS($Y$7:Y530,$AJ$7:AJ530,"&lt;&gt;No",$B$7:B530,"&lt;&gt;"))</f>
        <v/>
      </c>
    </row>
    <row r="531">
      <c r="A531" s="16" t="n"/>
      <c r="B531" s="17" t="n"/>
      <c r="C531" s="18" t="n"/>
      <c r="D531" s="18" t="n"/>
      <c r="E531" s="16" t="n"/>
      <c r="F531" s="16" t="n"/>
      <c r="G531" s="16" t="n"/>
      <c r="H531" s="16" t="n"/>
      <c r="I531" s="16" t="n"/>
      <c r="J531" s="16" t="n"/>
      <c r="K531" s="16" t="n"/>
      <c r="L531" s="16" t="n"/>
      <c r="M531" s="19" t="n"/>
      <c r="N531" s="19" t="n"/>
      <c r="O531" s="19" t="n"/>
      <c r="P531" s="19" t="n"/>
      <c r="Q531" s="19" t="n"/>
      <c r="R531" s="20" t="n"/>
      <c r="S531" s="19" t="n"/>
      <c r="T531" s="20" t="n"/>
      <c r="U531" s="20" t="n"/>
      <c r="V531" s="20" t="n"/>
      <c r="W531" s="20" t="n"/>
      <c r="X531" s="21">
        <f>IF(T531="","",T531-IF(U531="",0,U531)-IF(V531="",0,V531)-IF(W531="",0,W531))</f>
        <v/>
      </c>
      <c r="Y531" s="22">
        <f>IF(OR(R531="",R531=0,X531=""),"",X531/R531)</f>
        <v/>
      </c>
      <c r="Z531" s="16" t="n"/>
      <c r="AA531" s="16" t="n"/>
      <c r="AB531" s="16" t="n"/>
      <c r="AC531" s="16" t="n"/>
      <c r="AD531" s="16" t="n"/>
      <c r="AE531" s="16" t="n"/>
      <c r="AF531" s="16" t="n"/>
      <c r="AG531" s="16" t="n"/>
      <c r="AH531" s="23" t="n"/>
      <c r="AI531" s="21">
        <f>IF(X531="","",IF(G531="MXN",X531,IF(AH531="","",X531*AH531)))</f>
        <v/>
      </c>
      <c r="AJ531" s="16" t="n"/>
      <c r="AK531" s="24">
        <f>IF(B531="","",CHOOSE(WEEKDAY(B531,2),"Lunes","Martes","Miércoles","Jueves","Viernes","Sábado","Domingo"))</f>
        <v/>
      </c>
      <c r="AL531" s="24">
        <f>IF(C531="","",IF(HOUR(C531)&lt;6,"00-06",IF(HOUR(C531)&lt;10,"06-10",IF(HOUR(C531)&lt;14,"10-14",IF(HOUR(C531)&lt;18,"14-18",IF(HOUR(C531)&lt;22,"18-22","22-24"))))))</f>
        <v/>
      </c>
      <c r="AM531" s="21">
        <f>IF(B531="","",SUMIFS($X$7:X531,$AJ$7:AJ531,"&lt;&gt;No",$B$7:B531,"&lt;&gt;"))</f>
        <v/>
      </c>
      <c r="AN531" s="22">
        <f>IF(B531="","",SUMIFS($Y$7:Y531,$AJ$7:AJ531,"&lt;&gt;No",$B$7:B531,"&lt;&gt;"))</f>
        <v/>
      </c>
    </row>
    <row r="532">
      <c r="A532" s="16" t="n"/>
      <c r="B532" s="17" t="n"/>
      <c r="C532" s="18" t="n"/>
      <c r="D532" s="18" t="n"/>
      <c r="E532" s="16" t="n"/>
      <c r="F532" s="16" t="n"/>
      <c r="G532" s="16" t="n"/>
      <c r="H532" s="16" t="n"/>
      <c r="I532" s="16" t="n"/>
      <c r="J532" s="16" t="n"/>
      <c r="K532" s="16" t="n"/>
      <c r="L532" s="16" t="n"/>
      <c r="M532" s="19" t="n"/>
      <c r="N532" s="19" t="n"/>
      <c r="O532" s="19" t="n"/>
      <c r="P532" s="19" t="n"/>
      <c r="Q532" s="19" t="n"/>
      <c r="R532" s="20" t="n"/>
      <c r="S532" s="19" t="n"/>
      <c r="T532" s="20" t="n"/>
      <c r="U532" s="20" t="n"/>
      <c r="V532" s="20" t="n"/>
      <c r="W532" s="20" t="n"/>
      <c r="X532" s="21">
        <f>IF(T532="","",T532-IF(U532="",0,U532)-IF(V532="",0,V532)-IF(W532="",0,W532))</f>
        <v/>
      </c>
      <c r="Y532" s="22">
        <f>IF(OR(R532="",R532=0,X532=""),"",X532/R532)</f>
        <v/>
      </c>
      <c r="Z532" s="16" t="n"/>
      <c r="AA532" s="16" t="n"/>
      <c r="AB532" s="16" t="n"/>
      <c r="AC532" s="16" t="n"/>
      <c r="AD532" s="16" t="n"/>
      <c r="AE532" s="16" t="n"/>
      <c r="AF532" s="16" t="n"/>
      <c r="AG532" s="16" t="n"/>
      <c r="AH532" s="23" t="n"/>
      <c r="AI532" s="21">
        <f>IF(X532="","",IF(G532="MXN",X532,IF(AH532="","",X532*AH532)))</f>
        <v/>
      </c>
      <c r="AJ532" s="16" t="n"/>
      <c r="AK532" s="24">
        <f>IF(B532="","",CHOOSE(WEEKDAY(B532,2),"Lunes","Martes","Miércoles","Jueves","Viernes","Sábado","Domingo"))</f>
        <v/>
      </c>
      <c r="AL532" s="24">
        <f>IF(C532="","",IF(HOUR(C532)&lt;6,"00-06",IF(HOUR(C532)&lt;10,"06-10",IF(HOUR(C532)&lt;14,"10-14",IF(HOUR(C532)&lt;18,"14-18",IF(HOUR(C532)&lt;22,"18-22","22-24"))))))</f>
        <v/>
      </c>
      <c r="AM532" s="21">
        <f>IF(B532="","",SUMIFS($X$7:X532,$AJ$7:AJ532,"&lt;&gt;No",$B$7:B532,"&lt;&gt;"))</f>
        <v/>
      </c>
      <c r="AN532" s="22">
        <f>IF(B532="","",SUMIFS($Y$7:Y532,$AJ$7:AJ532,"&lt;&gt;No",$B$7:B532,"&lt;&gt;"))</f>
        <v/>
      </c>
    </row>
    <row r="533">
      <c r="A533" s="16" t="n"/>
      <c r="B533" s="17" t="n"/>
      <c r="C533" s="18" t="n"/>
      <c r="D533" s="18" t="n"/>
      <c r="E533" s="16" t="n"/>
      <c r="F533" s="16" t="n"/>
      <c r="G533" s="16" t="n"/>
      <c r="H533" s="16" t="n"/>
      <c r="I533" s="16" t="n"/>
      <c r="J533" s="16" t="n"/>
      <c r="K533" s="16" t="n"/>
      <c r="L533" s="16" t="n"/>
      <c r="M533" s="19" t="n"/>
      <c r="N533" s="19" t="n"/>
      <c r="O533" s="19" t="n"/>
      <c r="P533" s="19" t="n"/>
      <c r="Q533" s="19" t="n"/>
      <c r="R533" s="20" t="n"/>
      <c r="S533" s="19" t="n"/>
      <c r="T533" s="20" t="n"/>
      <c r="U533" s="20" t="n"/>
      <c r="V533" s="20" t="n"/>
      <c r="W533" s="20" t="n"/>
      <c r="X533" s="21">
        <f>IF(T533="","",T533-IF(U533="",0,U533)-IF(V533="",0,V533)-IF(W533="",0,W533))</f>
        <v/>
      </c>
      <c r="Y533" s="22">
        <f>IF(OR(R533="",R533=0,X533=""),"",X533/R533)</f>
        <v/>
      </c>
      <c r="Z533" s="16" t="n"/>
      <c r="AA533" s="16" t="n"/>
      <c r="AB533" s="16" t="n"/>
      <c r="AC533" s="16" t="n"/>
      <c r="AD533" s="16" t="n"/>
      <c r="AE533" s="16" t="n"/>
      <c r="AF533" s="16" t="n"/>
      <c r="AG533" s="16" t="n"/>
      <c r="AH533" s="23" t="n"/>
      <c r="AI533" s="21">
        <f>IF(X533="","",IF(G533="MXN",X533,IF(AH533="","",X533*AH533)))</f>
        <v/>
      </c>
      <c r="AJ533" s="16" t="n"/>
      <c r="AK533" s="24">
        <f>IF(B533="","",CHOOSE(WEEKDAY(B533,2),"Lunes","Martes","Miércoles","Jueves","Viernes","Sábado","Domingo"))</f>
        <v/>
      </c>
      <c r="AL533" s="24">
        <f>IF(C533="","",IF(HOUR(C533)&lt;6,"00-06",IF(HOUR(C533)&lt;10,"06-10",IF(HOUR(C533)&lt;14,"10-14",IF(HOUR(C533)&lt;18,"14-18",IF(HOUR(C533)&lt;22,"18-22","22-24"))))))</f>
        <v/>
      </c>
      <c r="AM533" s="21">
        <f>IF(B533="","",SUMIFS($X$7:X533,$AJ$7:AJ533,"&lt;&gt;No",$B$7:B533,"&lt;&gt;"))</f>
        <v/>
      </c>
      <c r="AN533" s="22">
        <f>IF(B533="","",SUMIFS($Y$7:Y533,$AJ$7:AJ533,"&lt;&gt;No",$B$7:B533,"&lt;&gt;"))</f>
        <v/>
      </c>
    </row>
    <row r="534">
      <c r="A534" s="16" t="n"/>
      <c r="B534" s="17" t="n"/>
      <c r="C534" s="18" t="n"/>
      <c r="D534" s="18" t="n"/>
      <c r="E534" s="16" t="n"/>
      <c r="F534" s="16" t="n"/>
      <c r="G534" s="16" t="n"/>
      <c r="H534" s="16" t="n"/>
      <c r="I534" s="16" t="n"/>
      <c r="J534" s="16" t="n"/>
      <c r="K534" s="16" t="n"/>
      <c r="L534" s="16" t="n"/>
      <c r="M534" s="19" t="n"/>
      <c r="N534" s="19" t="n"/>
      <c r="O534" s="19" t="n"/>
      <c r="P534" s="19" t="n"/>
      <c r="Q534" s="19" t="n"/>
      <c r="R534" s="20" t="n"/>
      <c r="S534" s="19" t="n"/>
      <c r="T534" s="20" t="n"/>
      <c r="U534" s="20" t="n"/>
      <c r="V534" s="20" t="n"/>
      <c r="W534" s="20" t="n"/>
      <c r="X534" s="21">
        <f>IF(T534="","",T534-IF(U534="",0,U534)-IF(V534="",0,V534)-IF(W534="",0,W534))</f>
        <v/>
      </c>
      <c r="Y534" s="22">
        <f>IF(OR(R534="",R534=0,X534=""),"",X534/R534)</f>
        <v/>
      </c>
      <c r="Z534" s="16" t="n"/>
      <c r="AA534" s="16" t="n"/>
      <c r="AB534" s="16" t="n"/>
      <c r="AC534" s="16" t="n"/>
      <c r="AD534" s="16" t="n"/>
      <c r="AE534" s="16" t="n"/>
      <c r="AF534" s="16" t="n"/>
      <c r="AG534" s="16" t="n"/>
      <c r="AH534" s="23" t="n"/>
      <c r="AI534" s="21">
        <f>IF(X534="","",IF(G534="MXN",X534,IF(AH534="","",X534*AH534)))</f>
        <v/>
      </c>
      <c r="AJ534" s="16" t="n"/>
      <c r="AK534" s="24">
        <f>IF(B534="","",CHOOSE(WEEKDAY(B534,2),"Lunes","Martes","Miércoles","Jueves","Viernes","Sábado","Domingo"))</f>
        <v/>
      </c>
      <c r="AL534" s="24">
        <f>IF(C534="","",IF(HOUR(C534)&lt;6,"00-06",IF(HOUR(C534)&lt;10,"06-10",IF(HOUR(C534)&lt;14,"10-14",IF(HOUR(C534)&lt;18,"14-18",IF(HOUR(C534)&lt;22,"18-22","22-24"))))))</f>
        <v/>
      </c>
      <c r="AM534" s="21">
        <f>IF(B534="","",SUMIFS($X$7:X534,$AJ$7:AJ534,"&lt;&gt;No",$B$7:B534,"&lt;&gt;"))</f>
        <v/>
      </c>
      <c r="AN534" s="22">
        <f>IF(B534="","",SUMIFS($Y$7:Y534,$AJ$7:AJ534,"&lt;&gt;No",$B$7:B534,"&lt;&gt;"))</f>
        <v/>
      </c>
    </row>
    <row r="535">
      <c r="A535" s="16" t="n"/>
      <c r="B535" s="17" t="n"/>
      <c r="C535" s="18" t="n"/>
      <c r="D535" s="18" t="n"/>
      <c r="E535" s="16" t="n"/>
      <c r="F535" s="16" t="n"/>
      <c r="G535" s="16" t="n"/>
      <c r="H535" s="16" t="n"/>
      <c r="I535" s="16" t="n"/>
      <c r="J535" s="16" t="n"/>
      <c r="K535" s="16" t="n"/>
      <c r="L535" s="16" t="n"/>
      <c r="M535" s="19" t="n"/>
      <c r="N535" s="19" t="n"/>
      <c r="O535" s="19" t="n"/>
      <c r="P535" s="19" t="n"/>
      <c r="Q535" s="19" t="n"/>
      <c r="R535" s="20" t="n"/>
      <c r="S535" s="19" t="n"/>
      <c r="T535" s="20" t="n"/>
      <c r="U535" s="20" t="n"/>
      <c r="V535" s="20" t="n"/>
      <c r="W535" s="20" t="n"/>
      <c r="X535" s="21">
        <f>IF(T535="","",T535-IF(U535="",0,U535)-IF(V535="",0,V535)-IF(W535="",0,W535))</f>
        <v/>
      </c>
      <c r="Y535" s="22">
        <f>IF(OR(R535="",R535=0,X535=""),"",X535/R535)</f>
        <v/>
      </c>
      <c r="Z535" s="16" t="n"/>
      <c r="AA535" s="16" t="n"/>
      <c r="AB535" s="16" t="n"/>
      <c r="AC535" s="16" t="n"/>
      <c r="AD535" s="16" t="n"/>
      <c r="AE535" s="16" t="n"/>
      <c r="AF535" s="16" t="n"/>
      <c r="AG535" s="16" t="n"/>
      <c r="AH535" s="23" t="n"/>
      <c r="AI535" s="21">
        <f>IF(X535="","",IF(G535="MXN",X535,IF(AH535="","",X535*AH535)))</f>
        <v/>
      </c>
      <c r="AJ535" s="16" t="n"/>
      <c r="AK535" s="24">
        <f>IF(B535="","",CHOOSE(WEEKDAY(B535,2),"Lunes","Martes","Miércoles","Jueves","Viernes","Sábado","Domingo"))</f>
        <v/>
      </c>
      <c r="AL535" s="24">
        <f>IF(C535="","",IF(HOUR(C535)&lt;6,"00-06",IF(HOUR(C535)&lt;10,"06-10",IF(HOUR(C535)&lt;14,"10-14",IF(HOUR(C535)&lt;18,"14-18",IF(HOUR(C535)&lt;22,"18-22","22-24"))))))</f>
        <v/>
      </c>
      <c r="AM535" s="21">
        <f>IF(B535="","",SUMIFS($X$7:X535,$AJ$7:AJ535,"&lt;&gt;No",$B$7:B535,"&lt;&gt;"))</f>
        <v/>
      </c>
      <c r="AN535" s="22">
        <f>IF(B535="","",SUMIFS($Y$7:Y535,$AJ$7:AJ535,"&lt;&gt;No",$B$7:B535,"&lt;&gt;"))</f>
        <v/>
      </c>
    </row>
    <row r="536">
      <c r="A536" s="16" t="n"/>
      <c r="B536" s="17" t="n"/>
      <c r="C536" s="18" t="n"/>
      <c r="D536" s="18" t="n"/>
      <c r="E536" s="16" t="n"/>
      <c r="F536" s="16" t="n"/>
      <c r="G536" s="16" t="n"/>
      <c r="H536" s="16" t="n"/>
      <c r="I536" s="16" t="n"/>
      <c r="J536" s="16" t="n"/>
      <c r="K536" s="16" t="n"/>
      <c r="L536" s="16" t="n"/>
      <c r="M536" s="19" t="n"/>
      <c r="N536" s="19" t="n"/>
      <c r="O536" s="19" t="n"/>
      <c r="P536" s="19" t="n"/>
      <c r="Q536" s="19" t="n"/>
      <c r="R536" s="20" t="n"/>
      <c r="S536" s="19" t="n"/>
      <c r="T536" s="20" t="n"/>
      <c r="U536" s="20" t="n"/>
      <c r="V536" s="20" t="n"/>
      <c r="W536" s="20" t="n"/>
      <c r="X536" s="21">
        <f>IF(T536="","",T536-IF(U536="",0,U536)-IF(V536="",0,V536)-IF(W536="",0,W536))</f>
        <v/>
      </c>
      <c r="Y536" s="22">
        <f>IF(OR(R536="",R536=0,X536=""),"",X536/R536)</f>
        <v/>
      </c>
      <c r="Z536" s="16" t="n"/>
      <c r="AA536" s="16" t="n"/>
      <c r="AB536" s="16" t="n"/>
      <c r="AC536" s="16" t="n"/>
      <c r="AD536" s="16" t="n"/>
      <c r="AE536" s="16" t="n"/>
      <c r="AF536" s="16" t="n"/>
      <c r="AG536" s="16" t="n"/>
      <c r="AH536" s="23" t="n"/>
      <c r="AI536" s="21">
        <f>IF(X536="","",IF(G536="MXN",X536,IF(AH536="","",X536*AH536)))</f>
        <v/>
      </c>
      <c r="AJ536" s="16" t="n"/>
      <c r="AK536" s="24">
        <f>IF(B536="","",CHOOSE(WEEKDAY(B536,2),"Lunes","Martes","Miércoles","Jueves","Viernes","Sábado","Domingo"))</f>
        <v/>
      </c>
      <c r="AL536" s="24">
        <f>IF(C536="","",IF(HOUR(C536)&lt;6,"00-06",IF(HOUR(C536)&lt;10,"06-10",IF(HOUR(C536)&lt;14,"10-14",IF(HOUR(C536)&lt;18,"14-18",IF(HOUR(C536)&lt;22,"18-22","22-24"))))))</f>
        <v/>
      </c>
      <c r="AM536" s="21">
        <f>IF(B536="","",SUMIFS($X$7:X536,$AJ$7:AJ536,"&lt;&gt;No",$B$7:B536,"&lt;&gt;"))</f>
        <v/>
      </c>
      <c r="AN536" s="22">
        <f>IF(B536="","",SUMIFS($Y$7:Y536,$AJ$7:AJ536,"&lt;&gt;No",$B$7:B536,"&lt;&gt;"))</f>
        <v/>
      </c>
    </row>
    <row r="537">
      <c r="A537" s="16" t="n"/>
      <c r="B537" s="17" t="n"/>
      <c r="C537" s="18" t="n"/>
      <c r="D537" s="18" t="n"/>
      <c r="E537" s="16" t="n"/>
      <c r="F537" s="16" t="n"/>
      <c r="G537" s="16" t="n"/>
      <c r="H537" s="16" t="n"/>
      <c r="I537" s="16" t="n"/>
      <c r="J537" s="16" t="n"/>
      <c r="K537" s="16" t="n"/>
      <c r="L537" s="16" t="n"/>
      <c r="M537" s="19" t="n"/>
      <c r="N537" s="19" t="n"/>
      <c r="O537" s="19" t="n"/>
      <c r="P537" s="19" t="n"/>
      <c r="Q537" s="19" t="n"/>
      <c r="R537" s="20" t="n"/>
      <c r="S537" s="19" t="n"/>
      <c r="T537" s="20" t="n"/>
      <c r="U537" s="20" t="n"/>
      <c r="V537" s="20" t="n"/>
      <c r="W537" s="20" t="n"/>
      <c r="X537" s="21">
        <f>IF(T537="","",T537-IF(U537="",0,U537)-IF(V537="",0,V537)-IF(W537="",0,W537))</f>
        <v/>
      </c>
      <c r="Y537" s="22">
        <f>IF(OR(R537="",R537=0,X537=""),"",X537/R537)</f>
        <v/>
      </c>
      <c r="Z537" s="16" t="n"/>
      <c r="AA537" s="16" t="n"/>
      <c r="AB537" s="16" t="n"/>
      <c r="AC537" s="16" t="n"/>
      <c r="AD537" s="16" t="n"/>
      <c r="AE537" s="16" t="n"/>
      <c r="AF537" s="16" t="n"/>
      <c r="AG537" s="16" t="n"/>
      <c r="AH537" s="23" t="n"/>
      <c r="AI537" s="21">
        <f>IF(X537="","",IF(G537="MXN",X537,IF(AH537="","",X537*AH537)))</f>
        <v/>
      </c>
      <c r="AJ537" s="16" t="n"/>
      <c r="AK537" s="24">
        <f>IF(B537="","",CHOOSE(WEEKDAY(B537,2),"Lunes","Martes","Miércoles","Jueves","Viernes","Sábado","Domingo"))</f>
        <v/>
      </c>
      <c r="AL537" s="24">
        <f>IF(C537="","",IF(HOUR(C537)&lt;6,"00-06",IF(HOUR(C537)&lt;10,"06-10",IF(HOUR(C537)&lt;14,"10-14",IF(HOUR(C537)&lt;18,"14-18",IF(HOUR(C537)&lt;22,"18-22","22-24"))))))</f>
        <v/>
      </c>
      <c r="AM537" s="21">
        <f>IF(B537="","",SUMIFS($X$7:X537,$AJ$7:AJ537,"&lt;&gt;No",$B$7:B537,"&lt;&gt;"))</f>
        <v/>
      </c>
      <c r="AN537" s="22">
        <f>IF(B537="","",SUMIFS($Y$7:Y537,$AJ$7:AJ537,"&lt;&gt;No",$B$7:B537,"&lt;&gt;"))</f>
        <v/>
      </c>
    </row>
    <row r="538">
      <c r="A538" s="16" t="n"/>
      <c r="B538" s="17" t="n"/>
      <c r="C538" s="18" t="n"/>
      <c r="D538" s="18" t="n"/>
      <c r="E538" s="16" t="n"/>
      <c r="F538" s="16" t="n"/>
      <c r="G538" s="16" t="n"/>
      <c r="H538" s="16" t="n"/>
      <c r="I538" s="16" t="n"/>
      <c r="J538" s="16" t="n"/>
      <c r="K538" s="16" t="n"/>
      <c r="L538" s="16" t="n"/>
      <c r="M538" s="19" t="n"/>
      <c r="N538" s="19" t="n"/>
      <c r="O538" s="19" t="n"/>
      <c r="P538" s="19" t="n"/>
      <c r="Q538" s="19" t="n"/>
      <c r="R538" s="20" t="n"/>
      <c r="S538" s="19" t="n"/>
      <c r="T538" s="20" t="n"/>
      <c r="U538" s="20" t="n"/>
      <c r="V538" s="20" t="n"/>
      <c r="W538" s="20" t="n"/>
      <c r="X538" s="21">
        <f>IF(T538="","",T538-IF(U538="",0,U538)-IF(V538="",0,V538)-IF(W538="",0,W538))</f>
        <v/>
      </c>
      <c r="Y538" s="22">
        <f>IF(OR(R538="",R538=0,X538=""),"",X538/R538)</f>
        <v/>
      </c>
      <c r="Z538" s="16" t="n"/>
      <c r="AA538" s="16" t="n"/>
      <c r="AB538" s="16" t="n"/>
      <c r="AC538" s="16" t="n"/>
      <c r="AD538" s="16" t="n"/>
      <c r="AE538" s="16" t="n"/>
      <c r="AF538" s="16" t="n"/>
      <c r="AG538" s="16" t="n"/>
      <c r="AH538" s="23" t="n"/>
      <c r="AI538" s="21">
        <f>IF(X538="","",IF(G538="MXN",X538,IF(AH538="","",X538*AH538)))</f>
        <v/>
      </c>
      <c r="AJ538" s="16" t="n"/>
      <c r="AK538" s="24">
        <f>IF(B538="","",CHOOSE(WEEKDAY(B538,2),"Lunes","Martes","Miércoles","Jueves","Viernes","Sábado","Domingo"))</f>
        <v/>
      </c>
      <c r="AL538" s="24">
        <f>IF(C538="","",IF(HOUR(C538)&lt;6,"00-06",IF(HOUR(C538)&lt;10,"06-10",IF(HOUR(C538)&lt;14,"10-14",IF(HOUR(C538)&lt;18,"14-18",IF(HOUR(C538)&lt;22,"18-22","22-24"))))))</f>
        <v/>
      </c>
      <c r="AM538" s="21">
        <f>IF(B538="","",SUMIFS($X$7:X538,$AJ$7:AJ538,"&lt;&gt;No",$B$7:B538,"&lt;&gt;"))</f>
        <v/>
      </c>
      <c r="AN538" s="22">
        <f>IF(B538="","",SUMIFS($Y$7:Y538,$AJ$7:AJ538,"&lt;&gt;No",$B$7:B538,"&lt;&gt;"))</f>
        <v/>
      </c>
    </row>
    <row r="539">
      <c r="A539" s="16" t="n"/>
      <c r="B539" s="17" t="n"/>
      <c r="C539" s="18" t="n"/>
      <c r="D539" s="18" t="n"/>
      <c r="E539" s="16" t="n"/>
      <c r="F539" s="16" t="n"/>
      <c r="G539" s="16" t="n"/>
      <c r="H539" s="16" t="n"/>
      <c r="I539" s="16" t="n"/>
      <c r="J539" s="16" t="n"/>
      <c r="K539" s="16" t="n"/>
      <c r="L539" s="16" t="n"/>
      <c r="M539" s="19" t="n"/>
      <c r="N539" s="19" t="n"/>
      <c r="O539" s="19" t="n"/>
      <c r="P539" s="19" t="n"/>
      <c r="Q539" s="19" t="n"/>
      <c r="R539" s="20" t="n"/>
      <c r="S539" s="19" t="n"/>
      <c r="T539" s="20" t="n"/>
      <c r="U539" s="20" t="n"/>
      <c r="V539" s="20" t="n"/>
      <c r="W539" s="20" t="n"/>
      <c r="X539" s="21">
        <f>IF(T539="","",T539-IF(U539="",0,U539)-IF(V539="",0,V539)-IF(W539="",0,W539))</f>
        <v/>
      </c>
      <c r="Y539" s="22">
        <f>IF(OR(R539="",R539=0,X539=""),"",X539/R539)</f>
        <v/>
      </c>
      <c r="Z539" s="16" t="n"/>
      <c r="AA539" s="16" t="n"/>
      <c r="AB539" s="16" t="n"/>
      <c r="AC539" s="16" t="n"/>
      <c r="AD539" s="16" t="n"/>
      <c r="AE539" s="16" t="n"/>
      <c r="AF539" s="16" t="n"/>
      <c r="AG539" s="16" t="n"/>
      <c r="AH539" s="23" t="n"/>
      <c r="AI539" s="21">
        <f>IF(X539="","",IF(G539="MXN",X539,IF(AH539="","",X539*AH539)))</f>
        <v/>
      </c>
      <c r="AJ539" s="16" t="n"/>
      <c r="AK539" s="24">
        <f>IF(B539="","",CHOOSE(WEEKDAY(B539,2),"Lunes","Martes","Miércoles","Jueves","Viernes","Sábado","Domingo"))</f>
        <v/>
      </c>
      <c r="AL539" s="24">
        <f>IF(C539="","",IF(HOUR(C539)&lt;6,"00-06",IF(HOUR(C539)&lt;10,"06-10",IF(HOUR(C539)&lt;14,"10-14",IF(HOUR(C539)&lt;18,"14-18",IF(HOUR(C539)&lt;22,"18-22","22-24"))))))</f>
        <v/>
      </c>
      <c r="AM539" s="21">
        <f>IF(B539="","",SUMIFS($X$7:X539,$AJ$7:AJ539,"&lt;&gt;No",$B$7:B539,"&lt;&gt;"))</f>
        <v/>
      </c>
      <c r="AN539" s="22">
        <f>IF(B539="","",SUMIFS($Y$7:Y539,$AJ$7:AJ539,"&lt;&gt;No",$B$7:B539,"&lt;&gt;"))</f>
        <v/>
      </c>
    </row>
    <row r="540">
      <c r="A540" s="16" t="n"/>
      <c r="B540" s="17" t="n"/>
      <c r="C540" s="18" t="n"/>
      <c r="D540" s="18" t="n"/>
      <c r="E540" s="16" t="n"/>
      <c r="F540" s="16" t="n"/>
      <c r="G540" s="16" t="n"/>
      <c r="H540" s="16" t="n"/>
      <c r="I540" s="16" t="n"/>
      <c r="J540" s="16" t="n"/>
      <c r="K540" s="16" t="n"/>
      <c r="L540" s="16" t="n"/>
      <c r="M540" s="19" t="n"/>
      <c r="N540" s="19" t="n"/>
      <c r="O540" s="19" t="n"/>
      <c r="P540" s="19" t="n"/>
      <c r="Q540" s="19" t="n"/>
      <c r="R540" s="20" t="n"/>
      <c r="S540" s="19" t="n"/>
      <c r="T540" s="20" t="n"/>
      <c r="U540" s="20" t="n"/>
      <c r="V540" s="20" t="n"/>
      <c r="W540" s="20" t="n"/>
      <c r="X540" s="21">
        <f>IF(T540="","",T540-IF(U540="",0,U540)-IF(V540="",0,V540)-IF(W540="",0,W540))</f>
        <v/>
      </c>
      <c r="Y540" s="22">
        <f>IF(OR(R540="",R540=0,X540=""),"",X540/R540)</f>
        <v/>
      </c>
      <c r="Z540" s="16" t="n"/>
      <c r="AA540" s="16" t="n"/>
      <c r="AB540" s="16" t="n"/>
      <c r="AC540" s="16" t="n"/>
      <c r="AD540" s="16" t="n"/>
      <c r="AE540" s="16" t="n"/>
      <c r="AF540" s="16" t="n"/>
      <c r="AG540" s="16" t="n"/>
      <c r="AH540" s="23" t="n"/>
      <c r="AI540" s="21">
        <f>IF(X540="","",IF(G540="MXN",X540,IF(AH540="","",X540*AH540)))</f>
        <v/>
      </c>
      <c r="AJ540" s="16" t="n"/>
      <c r="AK540" s="24">
        <f>IF(B540="","",CHOOSE(WEEKDAY(B540,2),"Lunes","Martes","Miércoles","Jueves","Viernes","Sábado","Domingo"))</f>
        <v/>
      </c>
      <c r="AL540" s="24">
        <f>IF(C540="","",IF(HOUR(C540)&lt;6,"00-06",IF(HOUR(C540)&lt;10,"06-10",IF(HOUR(C540)&lt;14,"10-14",IF(HOUR(C540)&lt;18,"14-18",IF(HOUR(C540)&lt;22,"18-22","22-24"))))))</f>
        <v/>
      </c>
      <c r="AM540" s="21">
        <f>IF(B540="","",SUMIFS($X$7:X540,$AJ$7:AJ540,"&lt;&gt;No",$B$7:B540,"&lt;&gt;"))</f>
        <v/>
      </c>
      <c r="AN540" s="22">
        <f>IF(B540="","",SUMIFS($Y$7:Y540,$AJ$7:AJ540,"&lt;&gt;No",$B$7:B540,"&lt;&gt;"))</f>
        <v/>
      </c>
    </row>
    <row r="541">
      <c r="A541" s="16" t="n"/>
      <c r="B541" s="17" t="n"/>
      <c r="C541" s="18" t="n"/>
      <c r="D541" s="18" t="n"/>
      <c r="E541" s="16" t="n"/>
      <c r="F541" s="16" t="n"/>
      <c r="G541" s="16" t="n"/>
      <c r="H541" s="16" t="n"/>
      <c r="I541" s="16" t="n"/>
      <c r="J541" s="16" t="n"/>
      <c r="K541" s="16" t="n"/>
      <c r="L541" s="16" t="n"/>
      <c r="M541" s="19" t="n"/>
      <c r="N541" s="19" t="n"/>
      <c r="O541" s="19" t="n"/>
      <c r="P541" s="19" t="n"/>
      <c r="Q541" s="19" t="n"/>
      <c r="R541" s="20" t="n"/>
      <c r="S541" s="19" t="n"/>
      <c r="T541" s="20" t="n"/>
      <c r="U541" s="20" t="n"/>
      <c r="V541" s="20" t="n"/>
      <c r="W541" s="20" t="n"/>
      <c r="X541" s="21">
        <f>IF(T541="","",T541-IF(U541="",0,U541)-IF(V541="",0,V541)-IF(W541="",0,W541))</f>
        <v/>
      </c>
      <c r="Y541" s="22">
        <f>IF(OR(R541="",R541=0,X541=""),"",X541/R541)</f>
        <v/>
      </c>
      <c r="Z541" s="16" t="n"/>
      <c r="AA541" s="16" t="n"/>
      <c r="AB541" s="16" t="n"/>
      <c r="AC541" s="16" t="n"/>
      <c r="AD541" s="16" t="n"/>
      <c r="AE541" s="16" t="n"/>
      <c r="AF541" s="16" t="n"/>
      <c r="AG541" s="16" t="n"/>
      <c r="AH541" s="23" t="n"/>
      <c r="AI541" s="21">
        <f>IF(X541="","",IF(G541="MXN",X541,IF(AH541="","",X541*AH541)))</f>
        <v/>
      </c>
      <c r="AJ541" s="16" t="n"/>
      <c r="AK541" s="24">
        <f>IF(B541="","",CHOOSE(WEEKDAY(B541,2),"Lunes","Martes","Miércoles","Jueves","Viernes","Sábado","Domingo"))</f>
        <v/>
      </c>
      <c r="AL541" s="24">
        <f>IF(C541="","",IF(HOUR(C541)&lt;6,"00-06",IF(HOUR(C541)&lt;10,"06-10",IF(HOUR(C541)&lt;14,"10-14",IF(HOUR(C541)&lt;18,"14-18",IF(HOUR(C541)&lt;22,"18-22","22-24"))))))</f>
        <v/>
      </c>
      <c r="AM541" s="21">
        <f>IF(B541="","",SUMIFS($X$7:X541,$AJ$7:AJ541,"&lt;&gt;No",$B$7:B541,"&lt;&gt;"))</f>
        <v/>
      </c>
      <c r="AN541" s="22">
        <f>IF(B541="","",SUMIFS($Y$7:Y541,$AJ$7:AJ541,"&lt;&gt;No",$B$7:B541,"&lt;&gt;"))</f>
        <v/>
      </c>
    </row>
    <row r="542">
      <c r="A542" s="16" t="n"/>
      <c r="B542" s="17" t="n"/>
      <c r="C542" s="18" t="n"/>
      <c r="D542" s="18" t="n"/>
      <c r="E542" s="16" t="n"/>
      <c r="F542" s="16" t="n"/>
      <c r="G542" s="16" t="n"/>
      <c r="H542" s="16" t="n"/>
      <c r="I542" s="16" t="n"/>
      <c r="J542" s="16" t="n"/>
      <c r="K542" s="16" t="n"/>
      <c r="L542" s="16" t="n"/>
      <c r="M542" s="19" t="n"/>
      <c r="N542" s="19" t="n"/>
      <c r="O542" s="19" t="n"/>
      <c r="P542" s="19" t="n"/>
      <c r="Q542" s="19" t="n"/>
      <c r="R542" s="20" t="n"/>
      <c r="S542" s="19" t="n"/>
      <c r="T542" s="20" t="n"/>
      <c r="U542" s="20" t="n"/>
      <c r="V542" s="20" t="n"/>
      <c r="W542" s="20" t="n"/>
      <c r="X542" s="21">
        <f>IF(T542="","",T542-IF(U542="",0,U542)-IF(V542="",0,V542)-IF(W542="",0,W542))</f>
        <v/>
      </c>
      <c r="Y542" s="22">
        <f>IF(OR(R542="",R542=0,X542=""),"",X542/R542)</f>
        <v/>
      </c>
      <c r="Z542" s="16" t="n"/>
      <c r="AA542" s="16" t="n"/>
      <c r="AB542" s="16" t="n"/>
      <c r="AC542" s="16" t="n"/>
      <c r="AD542" s="16" t="n"/>
      <c r="AE542" s="16" t="n"/>
      <c r="AF542" s="16" t="n"/>
      <c r="AG542" s="16" t="n"/>
      <c r="AH542" s="23" t="n"/>
      <c r="AI542" s="21">
        <f>IF(X542="","",IF(G542="MXN",X542,IF(AH542="","",X542*AH542)))</f>
        <v/>
      </c>
      <c r="AJ542" s="16" t="n"/>
      <c r="AK542" s="24">
        <f>IF(B542="","",CHOOSE(WEEKDAY(B542,2),"Lunes","Martes","Miércoles","Jueves","Viernes","Sábado","Domingo"))</f>
        <v/>
      </c>
      <c r="AL542" s="24">
        <f>IF(C542="","",IF(HOUR(C542)&lt;6,"00-06",IF(HOUR(C542)&lt;10,"06-10",IF(HOUR(C542)&lt;14,"10-14",IF(HOUR(C542)&lt;18,"14-18",IF(HOUR(C542)&lt;22,"18-22","22-24"))))))</f>
        <v/>
      </c>
      <c r="AM542" s="21">
        <f>IF(B542="","",SUMIFS($X$7:X542,$AJ$7:AJ542,"&lt;&gt;No",$B$7:B542,"&lt;&gt;"))</f>
        <v/>
      </c>
      <c r="AN542" s="22">
        <f>IF(B542="","",SUMIFS($Y$7:Y542,$AJ$7:AJ542,"&lt;&gt;No",$B$7:B542,"&lt;&gt;"))</f>
        <v/>
      </c>
    </row>
    <row r="543">
      <c r="A543" s="16" t="n"/>
      <c r="B543" s="17" t="n"/>
      <c r="C543" s="18" t="n"/>
      <c r="D543" s="18" t="n"/>
      <c r="E543" s="16" t="n"/>
      <c r="F543" s="16" t="n"/>
      <c r="G543" s="16" t="n"/>
      <c r="H543" s="16" t="n"/>
      <c r="I543" s="16" t="n"/>
      <c r="J543" s="16" t="n"/>
      <c r="K543" s="16" t="n"/>
      <c r="L543" s="16" t="n"/>
      <c r="M543" s="19" t="n"/>
      <c r="N543" s="19" t="n"/>
      <c r="O543" s="19" t="n"/>
      <c r="P543" s="19" t="n"/>
      <c r="Q543" s="19" t="n"/>
      <c r="R543" s="20" t="n"/>
      <c r="S543" s="19" t="n"/>
      <c r="T543" s="20" t="n"/>
      <c r="U543" s="20" t="n"/>
      <c r="V543" s="20" t="n"/>
      <c r="W543" s="20" t="n"/>
      <c r="X543" s="21">
        <f>IF(T543="","",T543-IF(U543="",0,U543)-IF(V543="",0,V543)-IF(W543="",0,W543))</f>
        <v/>
      </c>
      <c r="Y543" s="22">
        <f>IF(OR(R543="",R543=0,X543=""),"",X543/R543)</f>
        <v/>
      </c>
      <c r="Z543" s="16" t="n"/>
      <c r="AA543" s="16" t="n"/>
      <c r="AB543" s="16" t="n"/>
      <c r="AC543" s="16" t="n"/>
      <c r="AD543" s="16" t="n"/>
      <c r="AE543" s="16" t="n"/>
      <c r="AF543" s="16" t="n"/>
      <c r="AG543" s="16" t="n"/>
      <c r="AH543" s="23" t="n"/>
      <c r="AI543" s="21">
        <f>IF(X543="","",IF(G543="MXN",X543,IF(AH543="","",X543*AH543)))</f>
        <v/>
      </c>
      <c r="AJ543" s="16" t="n"/>
      <c r="AK543" s="24">
        <f>IF(B543="","",CHOOSE(WEEKDAY(B543,2),"Lunes","Martes","Miércoles","Jueves","Viernes","Sábado","Domingo"))</f>
        <v/>
      </c>
      <c r="AL543" s="24">
        <f>IF(C543="","",IF(HOUR(C543)&lt;6,"00-06",IF(HOUR(C543)&lt;10,"06-10",IF(HOUR(C543)&lt;14,"10-14",IF(HOUR(C543)&lt;18,"14-18",IF(HOUR(C543)&lt;22,"18-22","22-24"))))))</f>
        <v/>
      </c>
      <c r="AM543" s="21">
        <f>IF(B543="","",SUMIFS($X$7:X543,$AJ$7:AJ543,"&lt;&gt;No",$B$7:B543,"&lt;&gt;"))</f>
        <v/>
      </c>
      <c r="AN543" s="22">
        <f>IF(B543="","",SUMIFS($Y$7:Y543,$AJ$7:AJ543,"&lt;&gt;No",$B$7:B543,"&lt;&gt;"))</f>
        <v/>
      </c>
    </row>
    <row r="544">
      <c r="A544" s="16" t="n"/>
      <c r="B544" s="17" t="n"/>
      <c r="C544" s="18" t="n"/>
      <c r="D544" s="18" t="n"/>
      <c r="E544" s="16" t="n"/>
      <c r="F544" s="16" t="n"/>
      <c r="G544" s="16" t="n"/>
      <c r="H544" s="16" t="n"/>
      <c r="I544" s="16" t="n"/>
      <c r="J544" s="16" t="n"/>
      <c r="K544" s="16" t="n"/>
      <c r="L544" s="16" t="n"/>
      <c r="M544" s="19" t="n"/>
      <c r="N544" s="19" t="n"/>
      <c r="O544" s="19" t="n"/>
      <c r="P544" s="19" t="n"/>
      <c r="Q544" s="19" t="n"/>
      <c r="R544" s="20" t="n"/>
      <c r="S544" s="19" t="n"/>
      <c r="T544" s="20" t="n"/>
      <c r="U544" s="20" t="n"/>
      <c r="V544" s="20" t="n"/>
      <c r="W544" s="20" t="n"/>
      <c r="X544" s="21">
        <f>IF(T544="","",T544-IF(U544="",0,U544)-IF(V544="",0,V544)-IF(W544="",0,W544))</f>
        <v/>
      </c>
      <c r="Y544" s="22">
        <f>IF(OR(R544="",R544=0,X544=""),"",X544/R544)</f>
        <v/>
      </c>
      <c r="Z544" s="16" t="n"/>
      <c r="AA544" s="16" t="n"/>
      <c r="AB544" s="16" t="n"/>
      <c r="AC544" s="16" t="n"/>
      <c r="AD544" s="16" t="n"/>
      <c r="AE544" s="16" t="n"/>
      <c r="AF544" s="16" t="n"/>
      <c r="AG544" s="16" t="n"/>
      <c r="AH544" s="23" t="n"/>
      <c r="AI544" s="21">
        <f>IF(X544="","",IF(G544="MXN",X544,IF(AH544="","",X544*AH544)))</f>
        <v/>
      </c>
      <c r="AJ544" s="16" t="n"/>
      <c r="AK544" s="24">
        <f>IF(B544="","",CHOOSE(WEEKDAY(B544,2),"Lunes","Martes","Miércoles","Jueves","Viernes","Sábado","Domingo"))</f>
        <v/>
      </c>
      <c r="AL544" s="24">
        <f>IF(C544="","",IF(HOUR(C544)&lt;6,"00-06",IF(HOUR(C544)&lt;10,"06-10",IF(HOUR(C544)&lt;14,"10-14",IF(HOUR(C544)&lt;18,"14-18",IF(HOUR(C544)&lt;22,"18-22","22-24"))))))</f>
        <v/>
      </c>
      <c r="AM544" s="21">
        <f>IF(B544="","",SUMIFS($X$7:X544,$AJ$7:AJ544,"&lt;&gt;No",$B$7:B544,"&lt;&gt;"))</f>
        <v/>
      </c>
      <c r="AN544" s="22">
        <f>IF(B544="","",SUMIFS($Y$7:Y544,$AJ$7:AJ544,"&lt;&gt;No",$B$7:B544,"&lt;&gt;"))</f>
        <v/>
      </c>
    </row>
    <row r="545">
      <c r="A545" s="16" t="n"/>
      <c r="B545" s="17" t="n"/>
      <c r="C545" s="18" t="n"/>
      <c r="D545" s="18" t="n"/>
      <c r="E545" s="16" t="n"/>
      <c r="F545" s="16" t="n"/>
      <c r="G545" s="16" t="n"/>
      <c r="H545" s="16" t="n"/>
      <c r="I545" s="16" t="n"/>
      <c r="J545" s="16" t="n"/>
      <c r="K545" s="16" t="n"/>
      <c r="L545" s="16" t="n"/>
      <c r="M545" s="19" t="n"/>
      <c r="N545" s="19" t="n"/>
      <c r="O545" s="19" t="n"/>
      <c r="P545" s="19" t="n"/>
      <c r="Q545" s="19" t="n"/>
      <c r="R545" s="20" t="n"/>
      <c r="S545" s="19" t="n"/>
      <c r="T545" s="20" t="n"/>
      <c r="U545" s="20" t="n"/>
      <c r="V545" s="20" t="n"/>
      <c r="W545" s="20" t="n"/>
      <c r="X545" s="21">
        <f>IF(T545="","",T545-IF(U545="",0,U545)-IF(V545="",0,V545)-IF(W545="",0,W545))</f>
        <v/>
      </c>
      <c r="Y545" s="22">
        <f>IF(OR(R545="",R545=0,X545=""),"",X545/R545)</f>
        <v/>
      </c>
      <c r="Z545" s="16" t="n"/>
      <c r="AA545" s="16" t="n"/>
      <c r="AB545" s="16" t="n"/>
      <c r="AC545" s="16" t="n"/>
      <c r="AD545" s="16" t="n"/>
      <c r="AE545" s="16" t="n"/>
      <c r="AF545" s="16" t="n"/>
      <c r="AG545" s="16" t="n"/>
      <c r="AH545" s="23" t="n"/>
      <c r="AI545" s="21">
        <f>IF(X545="","",IF(G545="MXN",X545,IF(AH545="","",X545*AH545)))</f>
        <v/>
      </c>
      <c r="AJ545" s="16" t="n"/>
      <c r="AK545" s="24">
        <f>IF(B545="","",CHOOSE(WEEKDAY(B545,2),"Lunes","Martes","Miércoles","Jueves","Viernes","Sábado","Domingo"))</f>
        <v/>
      </c>
      <c r="AL545" s="24">
        <f>IF(C545="","",IF(HOUR(C545)&lt;6,"00-06",IF(HOUR(C545)&lt;10,"06-10",IF(HOUR(C545)&lt;14,"10-14",IF(HOUR(C545)&lt;18,"14-18",IF(HOUR(C545)&lt;22,"18-22","22-24"))))))</f>
        <v/>
      </c>
      <c r="AM545" s="21">
        <f>IF(B545="","",SUMIFS($X$7:X545,$AJ$7:AJ545,"&lt;&gt;No",$B$7:B545,"&lt;&gt;"))</f>
        <v/>
      </c>
      <c r="AN545" s="22">
        <f>IF(B545="","",SUMIFS($Y$7:Y545,$AJ$7:AJ545,"&lt;&gt;No",$B$7:B545,"&lt;&gt;"))</f>
        <v/>
      </c>
    </row>
    <row r="546">
      <c r="A546" s="16" t="n"/>
      <c r="B546" s="17" t="n"/>
      <c r="C546" s="18" t="n"/>
      <c r="D546" s="18" t="n"/>
      <c r="E546" s="16" t="n"/>
      <c r="F546" s="16" t="n"/>
      <c r="G546" s="16" t="n"/>
      <c r="H546" s="16" t="n"/>
      <c r="I546" s="16" t="n"/>
      <c r="J546" s="16" t="n"/>
      <c r="K546" s="16" t="n"/>
      <c r="L546" s="16" t="n"/>
      <c r="M546" s="19" t="n"/>
      <c r="N546" s="19" t="n"/>
      <c r="O546" s="19" t="n"/>
      <c r="P546" s="19" t="n"/>
      <c r="Q546" s="19" t="n"/>
      <c r="R546" s="20" t="n"/>
      <c r="S546" s="19" t="n"/>
      <c r="T546" s="20" t="n"/>
      <c r="U546" s="20" t="n"/>
      <c r="V546" s="20" t="n"/>
      <c r="W546" s="20" t="n"/>
      <c r="X546" s="21">
        <f>IF(T546="","",T546-IF(U546="",0,U546)-IF(V546="",0,V546)-IF(W546="",0,W546))</f>
        <v/>
      </c>
      <c r="Y546" s="22">
        <f>IF(OR(R546="",R546=0,X546=""),"",X546/R546)</f>
        <v/>
      </c>
      <c r="Z546" s="16" t="n"/>
      <c r="AA546" s="16" t="n"/>
      <c r="AB546" s="16" t="n"/>
      <c r="AC546" s="16" t="n"/>
      <c r="AD546" s="16" t="n"/>
      <c r="AE546" s="16" t="n"/>
      <c r="AF546" s="16" t="n"/>
      <c r="AG546" s="16" t="n"/>
      <c r="AH546" s="23" t="n"/>
      <c r="AI546" s="21">
        <f>IF(X546="","",IF(G546="MXN",X546,IF(AH546="","",X546*AH546)))</f>
        <v/>
      </c>
      <c r="AJ546" s="16" t="n"/>
      <c r="AK546" s="24">
        <f>IF(B546="","",CHOOSE(WEEKDAY(B546,2),"Lunes","Martes","Miércoles","Jueves","Viernes","Sábado","Domingo"))</f>
        <v/>
      </c>
      <c r="AL546" s="24">
        <f>IF(C546="","",IF(HOUR(C546)&lt;6,"00-06",IF(HOUR(C546)&lt;10,"06-10",IF(HOUR(C546)&lt;14,"10-14",IF(HOUR(C546)&lt;18,"14-18",IF(HOUR(C546)&lt;22,"18-22","22-24"))))))</f>
        <v/>
      </c>
      <c r="AM546" s="21">
        <f>IF(B546="","",SUMIFS($X$7:X546,$AJ$7:AJ546,"&lt;&gt;No",$B$7:B546,"&lt;&gt;"))</f>
        <v/>
      </c>
      <c r="AN546" s="22">
        <f>IF(B546="","",SUMIFS($Y$7:Y546,$AJ$7:AJ546,"&lt;&gt;No",$B$7:B546,"&lt;&gt;"))</f>
        <v/>
      </c>
    </row>
    <row r="547">
      <c r="A547" s="16" t="n"/>
      <c r="B547" s="17" t="n"/>
      <c r="C547" s="18" t="n"/>
      <c r="D547" s="18" t="n"/>
      <c r="E547" s="16" t="n"/>
      <c r="F547" s="16" t="n"/>
      <c r="G547" s="16" t="n"/>
      <c r="H547" s="16" t="n"/>
      <c r="I547" s="16" t="n"/>
      <c r="J547" s="16" t="n"/>
      <c r="K547" s="16" t="n"/>
      <c r="L547" s="16" t="n"/>
      <c r="M547" s="19" t="n"/>
      <c r="N547" s="19" t="n"/>
      <c r="O547" s="19" t="n"/>
      <c r="P547" s="19" t="n"/>
      <c r="Q547" s="19" t="n"/>
      <c r="R547" s="20" t="n"/>
      <c r="S547" s="19" t="n"/>
      <c r="T547" s="20" t="n"/>
      <c r="U547" s="20" t="n"/>
      <c r="V547" s="20" t="n"/>
      <c r="W547" s="20" t="n"/>
      <c r="X547" s="21">
        <f>IF(T547="","",T547-IF(U547="",0,U547)-IF(V547="",0,V547)-IF(W547="",0,W547))</f>
        <v/>
      </c>
      <c r="Y547" s="22">
        <f>IF(OR(R547="",R547=0,X547=""),"",X547/R547)</f>
        <v/>
      </c>
      <c r="Z547" s="16" t="n"/>
      <c r="AA547" s="16" t="n"/>
      <c r="AB547" s="16" t="n"/>
      <c r="AC547" s="16" t="n"/>
      <c r="AD547" s="16" t="n"/>
      <c r="AE547" s="16" t="n"/>
      <c r="AF547" s="16" t="n"/>
      <c r="AG547" s="16" t="n"/>
      <c r="AH547" s="23" t="n"/>
      <c r="AI547" s="21">
        <f>IF(X547="","",IF(G547="MXN",X547,IF(AH547="","",X547*AH547)))</f>
        <v/>
      </c>
      <c r="AJ547" s="16" t="n"/>
      <c r="AK547" s="24">
        <f>IF(B547="","",CHOOSE(WEEKDAY(B547,2),"Lunes","Martes","Miércoles","Jueves","Viernes","Sábado","Domingo"))</f>
        <v/>
      </c>
      <c r="AL547" s="24">
        <f>IF(C547="","",IF(HOUR(C547)&lt;6,"00-06",IF(HOUR(C547)&lt;10,"06-10",IF(HOUR(C547)&lt;14,"10-14",IF(HOUR(C547)&lt;18,"14-18",IF(HOUR(C547)&lt;22,"18-22","22-24"))))))</f>
        <v/>
      </c>
      <c r="AM547" s="21">
        <f>IF(B547="","",SUMIFS($X$7:X547,$AJ$7:AJ547,"&lt;&gt;No",$B$7:B547,"&lt;&gt;"))</f>
        <v/>
      </c>
      <c r="AN547" s="22">
        <f>IF(B547="","",SUMIFS($Y$7:Y547,$AJ$7:AJ547,"&lt;&gt;No",$B$7:B547,"&lt;&gt;"))</f>
        <v/>
      </c>
    </row>
    <row r="548">
      <c r="A548" s="16" t="n"/>
      <c r="B548" s="17" t="n"/>
      <c r="C548" s="18" t="n"/>
      <c r="D548" s="18" t="n"/>
      <c r="E548" s="16" t="n"/>
      <c r="F548" s="16" t="n"/>
      <c r="G548" s="16" t="n"/>
      <c r="H548" s="16" t="n"/>
      <c r="I548" s="16" t="n"/>
      <c r="J548" s="16" t="n"/>
      <c r="K548" s="16" t="n"/>
      <c r="L548" s="16" t="n"/>
      <c r="M548" s="19" t="n"/>
      <c r="N548" s="19" t="n"/>
      <c r="O548" s="19" t="n"/>
      <c r="P548" s="19" t="n"/>
      <c r="Q548" s="19" t="n"/>
      <c r="R548" s="20" t="n"/>
      <c r="S548" s="19" t="n"/>
      <c r="T548" s="20" t="n"/>
      <c r="U548" s="20" t="n"/>
      <c r="V548" s="20" t="n"/>
      <c r="W548" s="20" t="n"/>
      <c r="X548" s="21">
        <f>IF(T548="","",T548-IF(U548="",0,U548)-IF(V548="",0,V548)-IF(W548="",0,W548))</f>
        <v/>
      </c>
      <c r="Y548" s="22">
        <f>IF(OR(R548="",R548=0,X548=""),"",X548/R548)</f>
        <v/>
      </c>
      <c r="Z548" s="16" t="n"/>
      <c r="AA548" s="16" t="n"/>
      <c r="AB548" s="16" t="n"/>
      <c r="AC548" s="16" t="n"/>
      <c r="AD548" s="16" t="n"/>
      <c r="AE548" s="16" t="n"/>
      <c r="AF548" s="16" t="n"/>
      <c r="AG548" s="16" t="n"/>
      <c r="AH548" s="23" t="n"/>
      <c r="AI548" s="21">
        <f>IF(X548="","",IF(G548="MXN",X548,IF(AH548="","",X548*AH548)))</f>
        <v/>
      </c>
      <c r="AJ548" s="16" t="n"/>
      <c r="AK548" s="24">
        <f>IF(B548="","",CHOOSE(WEEKDAY(B548,2),"Lunes","Martes","Miércoles","Jueves","Viernes","Sábado","Domingo"))</f>
        <v/>
      </c>
      <c r="AL548" s="24">
        <f>IF(C548="","",IF(HOUR(C548)&lt;6,"00-06",IF(HOUR(C548)&lt;10,"06-10",IF(HOUR(C548)&lt;14,"10-14",IF(HOUR(C548)&lt;18,"14-18",IF(HOUR(C548)&lt;22,"18-22","22-24"))))))</f>
        <v/>
      </c>
      <c r="AM548" s="21">
        <f>IF(B548="","",SUMIFS($X$7:X548,$AJ$7:AJ548,"&lt;&gt;No",$B$7:B548,"&lt;&gt;"))</f>
        <v/>
      </c>
      <c r="AN548" s="22">
        <f>IF(B548="","",SUMIFS($Y$7:Y548,$AJ$7:AJ548,"&lt;&gt;No",$B$7:B548,"&lt;&gt;"))</f>
        <v/>
      </c>
    </row>
    <row r="549">
      <c r="A549" s="16" t="n"/>
      <c r="B549" s="17" t="n"/>
      <c r="C549" s="18" t="n"/>
      <c r="D549" s="18" t="n"/>
      <c r="E549" s="16" t="n"/>
      <c r="F549" s="16" t="n"/>
      <c r="G549" s="16" t="n"/>
      <c r="H549" s="16" t="n"/>
      <c r="I549" s="16" t="n"/>
      <c r="J549" s="16" t="n"/>
      <c r="K549" s="16" t="n"/>
      <c r="L549" s="16" t="n"/>
      <c r="M549" s="19" t="n"/>
      <c r="N549" s="19" t="n"/>
      <c r="O549" s="19" t="n"/>
      <c r="P549" s="19" t="n"/>
      <c r="Q549" s="19" t="n"/>
      <c r="R549" s="20" t="n"/>
      <c r="S549" s="19" t="n"/>
      <c r="T549" s="20" t="n"/>
      <c r="U549" s="20" t="n"/>
      <c r="V549" s="20" t="n"/>
      <c r="W549" s="20" t="n"/>
      <c r="X549" s="21">
        <f>IF(T549="","",T549-IF(U549="",0,U549)-IF(V549="",0,V549)-IF(W549="",0,W549))</f>
        <v/>
      </c>
      <c r="Y549" s="22">
        <f>IF(OR(R549="",R549=0,X549=""),"",X549/R549)</f>
        <v/>
      </c>
      <c r="Z549" s="16" t="n"/>
      <c r="AA549" s="16" t="n"/>
      <c r="AB549" s="16" t="n"/>
      <c r="AC549" s="16" t="n"/>
      <c r="AD549" s="16" t="n"/>
      <c r="AE549" s="16" t="n"/>
      <c r="AF549" s="16" t="n"/>
      <c r="AG549" s="16" t="n"/>
      <c r="AH549" s="23" t="n"/>
      <c r="AI549" s="21">
        <f>IF(X549="","",IF(G549="MXN",X549,IF(AH549="","",X549*AH549)))</f>
        <v/>
      </c>
      <c r="AJ549" s="16" t="n"/>
      <c r="AK549" s="24">
        <f>IF(B549="","",CHOOSE(WEEKDAY(B549,2),"Lunes","Martes","Miércoles","Jueves","Viernes","Sábado","Domingo"))</f>
        <v/>
      </c>
      <c r="AL549" s="24">
        <f>IF(C549="","",IF(HOUR(C549)&lt;6,"00-06",IF(HOUR(C549)&lt;10,"06-10",IF(HOUR(C549)&lt;14,"10-14",IF(HOUR(C549)&lt;18,"14-18",IF(HOUR(C549)&lt;22,"18-22","22-24"))))))</f>
        <v/>
      </c>
      <c r="AM549" s="21">
        <f>IF(B549="","",SUMIFS($X$7:X549,$AJ$7:AJ549,"&lt;&gt;No",$B$7:B549,"&lt;&gt;"))</f>
        <v/>
      </c>
      <c r="AN549" s="22">
        <f>IF(B549="","",SUMIFS($Y$7:Y549,$AJ$7:AJ549,"&lt;&gt;No",$B$7:B549,"&lt;&gt;"))</f>
        <v/>
      </c>
    </row>
    <row r="550">
      <c r="A550" s="16" t="n"/>
      <c r="B550" s="17" t="n"/>
      <c r="C550" s="18" t="n"/>
      <c r="D550" s="18" t="n"/>
      <c r="E550" s="16" t="n"/>
      <c r="F550" s="16" t="n"/>
      <c r="G550" s="16" t="n"/>
      <c r="H550" s="16" t="n"/>
      <c r="I550" s="16" t="n"/>
      <c r="J550" s="16" t="n"/>
      <c r="K550" s="16" t="n"/>
      <c r="L550" s="16" t="n"/>
      <c r="M550" s="19" t="n"/>
      <c r="N550" s="19" t="n"/>
      <c r="O550" s="19" t="n"/>
      <c r="P550" s="19" t="n"/>
      <c r="Q550" s="19" t="n"/>
      <c r="R550" s="20" t="n"/>
      <c r="S550" s="19" t="n"/>
      <c r="T550" s="20" t="n"/>
      <c r="U550" s="20" t="n"/>
      <c r="V550" s="20" t="n"/>
      <c r="W550" s="20" t="n"/>
      <c r="X550" s="21">
        <f>IF(T550="","",T550-IF(U550="",0,U550)-IF(V550="",0,V550)-IF(W550="",0,W550))</f>
        <v/>
      </c>
      <c r="Y550" s="22">
        <f>IF(OR(R550="",R550=0,X550=""),"",X550/R550)</f>
        <v/>
      </c>
      <c r="Z550" s="16" t="n"/>
      <c r="AA550" s="16" t="n"/>
      <c r="AB550" s="16" t="n"/>
      <c r="AC550" s="16" t="n"/>
      <c r="AD550" s="16" t="n"/>
      <c r="AE550" s="16" t="n"/>
      <c r="AF550" s="16" t="n"/>
      <c r="AG550" s="16" t="n"/>
      <c r="AH550" s="23" t="n"/>
      <c r="AI550" s="21">
        <f>IF(X550="","",IF(G550="MXN",X550,IF(AH550="","",X550*AH550)))</f>
        <v/>
      </c>
      <c r="AJ550" s="16" t="n"/>
      <c r="AK550" s="24">
        <f>IF(B550="","",CHOOSE(WEEKDAY(B550,2),"Lunes","Martes","Miércoles","Jueves","Viernes","Sábado","Domingo"))</f>
        <v/>
      </c>
      <c r="AL550" s="24">
        <f>IF(C550="","",IF(HOUR(C550)&lt;6,"00-06",IF(HOUR(C550)&lt;10,"06-10",IF(HOUR(C550)&lt;14,"10-14",IF(HOUR(C550)&lt;18,"14-18",IF(HOUR(C550)&lt;22,"18-22","22-24"))))))</f>
        <v/>
      </c>
      <c r="AM550" s="21">
        <f>IF(B550="","",SUMIFS($X$7:X550,$AJ$7:AJ550,"&lt;&gt;No",$B$7:B550,"&lt;&gt;"))</f>
        <v/>
      </c>
      <c r="AN550" s="22">
        <f>IF(B550="","",SUMIFS($Y$7:Y550,$AJ$7:AJ550,"&lt;&gt;No",$B$7:B550,"&lt;&gt;"))</f>
        <v/>
      </c>
    </row>
    <row r="551">
      <c r="A551" s="16" t="n"/>
      <c r="B551" s="17" t="n"/>
      <c r="C551" s="18" t="n"/>
      <c r="D551" s="18" t="n"/>
      <c r="E551" s="16" t="n"/>
      <c r="F551" s="16" t="n"/>
      <c r="G551" s="16" t="n"/>
      <c r="H551" s="16" t="n"/>
      <c r="I551" s="16" t="n"/>
      <c r="J551" s="16" t="n"/>
      <c r="K551" s="16" t="n"/>
      <c r="L551" s="16" t="n"/>
      <c r="M551" s="19" t="n"/>
      <c r="N551" s="19" t="n"/>
      <c r="O551" s="19" t="n"/>
      <c r="P551" s="19" t="n"/>
      <c r="Q551" s="19" t="n"/>
      <c r="R551" s="20" t="n"/>
      <c r="S551" s="19" t="n"/>
      <c r="T551" s="20" t="n"/>
      <c r="U551" s="20" t="n"/>
      <c r="V551" s="20" t="n"/>
      <c r="W551" s="20" t="n"/>
      <c r="X551" s="21">
        <f>IF(T551="","",T551-IF(U551="",0,U551)-IF(V551="",0,V551)-IF(W551="",0,W551))</f>
        <v/>
      </c>
      <c r="Y551" s="22">
        <f>IF(OR(R551="",R551=0,X551=""),"",X551/R551)</f>
        <v/>
      </c>
      <c r="Z551" s="16" t="n"/>
      <c r="AA551" s="16" t="n"/>
      <c r="AB551" s="16" t="n"/>
      <c r="AC551" s="16" t="n"/>
      <c r="AD551" s="16" t="n"/>
      <c r="AE551" s="16" t="n"/>
      <c r="AF551" s="16" t="n"/>
      <c r="AG551" s="16" t="n"/>
      <c r="AH551" s="23" t="n"/>
      <c r="AI551" s="21">
        <f>IF(X551="","",IF(G551="MXN",X551,IF(AH551="","",X551*AH551)))</f>
        <v/>
      </c>
      <c r="AJ551" s="16" t="n"/>
      <c r="AK551" s="24">
        <f>IF(B551="","",CHOOSE(WEEKDAY(B551,2),"Lunes","Martes","Miércoles","Jueves","Viernes","Sábado","Domingo"))</f>
        <v/>
      </c>
      <c r="AL551" s="24">
        <f>IF(C551="","",IF(HOUR(C551)&lt;6,"00-06",IF(HOUR(C551)&lt;10,"06-10",IF(HOUR(C551)&lt;14,"10-14",IF(HOUR(C551)&lt;18,"14-18",IF(HOUR(C551)&lt;22,"18-22","22-24"))))))</f>
        <v/>
      </c>
      <c r="AM551" s="21">
        <f>IF(B551="","",SUMIFS($X$7:X551,$AJ$7:AJ551,"&lt;&gt;No",$B$7:B551,"&lt;&gt;"))</f>
        <v/>
      </c>
      <c r="AN551" s="22">
        <f>IF(B551="","",SUMIFS($Y$7:Y551,$AJ$7:AJ551,"&lt;&gt;No",$B$7:B551,"&lt;&gt;"))</f>
        <v/>
      </c>
    </row>
    <row r="552">
      <c r="A552" s="16" t="n"/>
      <c r="B552" s="17" t="n"/>
      <c r="C552" s="18" t="n"/>
      <c r="D552" s="18" t="n"/>
      <c r="E552" s="16" t="n"/>
      <c r="F552" s="16" t="n"/>
      <c r="G552" s="16" t="n"/>
      <c r="H552" s="16" t="n"/>
      <c r="I552" s="16" t="n"/>
      <c r="J552" s="16" t="n"/>
      <c r="K552" s="16" t="n"/>
      <c r="L552" s="16" t="n"/>
      <c r="M552" s="19" t="n"/>
      <c r="N552" s="19" t="n"/>
      <c r="O552" s="19" t="n"/>
      <c r="P552" s="19" t="n"/>
      <c r="Q552" s="19" t="n"/>
      <c r="R552" s="20" t="n"/>
      <c r="S552" s="19" t="n"/>
      <c r="T552" s="20" t="n"/>
      <c r="U552" s="20" t="n"/>
      <c r="V552" s="20" t="n"/>
      <c r="W552" s="20" t="n"/>
      <c r="X552" s="21">
        <f>IF(T552="","",T552-IF(U552="",0,U552)-IF(V552="",0,V552)-IF(W552="",0,W552))</f>
        <v/>
      </c>
      <c r="Y552" s="22">
        <f>IF(OR(R552="",R552=0,X552=""),"",X552/R552)</f>
        <v/>
      </c>
      <c r="Z552" s="16" t="n"/>
      <c r="AA552" s="16" t="n"/>
      <c r="AB552" s="16" t="n"/>
      <c r="AC552" s="16" t="n"/>
      <c r="AD552" s="16" t="n"/>
      <c r="AE552" s="16" t="n"/>
      <c r="AF552" s="16" t="n"/>
      <c r="AG552" s="16" t="n"/>
      <c r="AH552" s="23" t="n"/>
      <c r="AI552" s="21">
        <f>IF(X552="","",IF(G552="MXN",X552,IF(AH552="","",X552*AH552)))</f>
        <v/>
      </c>
      <c r="AJ552" s="16" t="n"/>
      <c r="AK552" s="24">
        <f>IF(B552="","",CHOOSE(WEEKDAY(B552,2),"Lunes","Martes","Miércoles","Jueves","Viernes","Sábado","Domingo"))</f>
        <v/>
      </c>
      <c r="AL552" s="24">
        <f>IF(C552="","",IF(HOUR(C552)&lt;6,"00-06",IF(HOUR(C552)&lt;10,"06-10",IF(HOUR(C552)&lt;14,"10-14",IF(HOUR(C552)&lt;18,"14-18",IF(HOUR(C552)&lt;22,"18-22","22-24"))))))</f>
        <v/>
      </c>
      <c r="AM552" s="21">
        <f>IF(B552="","",SUMIFS($X$7:X552,$AJ$7:AJ552,"&lt;&gt;No",$B$7:B552,"&lt;&gt;"))</f>
        <v/>
      </c>
      <c r="AN552" s="22">
        <f>IF(B552="","",SUMIFS($Y$7:Y552,$AJ$7:AJ552,"&lt;&gt;No",$B$7:B552,"&lt;&gt;"))</f>
        <v/>
      </c>
    </row>
    <row r="553">
      <c r="A553" s="16" t="n"/>
      <c r="B553" s="17" t="n"/>
      <c r="C553" s="18" t="n"/>
      <c r="D553" s="18" t="n"/>
      <c r="E553" s="16" t="n"/>
      <c r="F553" s="16" t="n"/>
      <c r="G553" s="16" t="n"/>
      <c r="H553" s="16" t="n"/>
      <c r="I553" s="16" t="n"/>
      <c r="J553" s="16" t="n"/>
      <c r="K553" s="16" t="n"/>
      <c r="L553" s="16" t="n"/>
      <c r="M553" s="19" t="n"/>
      <c r="N553" s="19" t="n"/>
      <c r="O553" s="19" t="n"/>
      <c r="P553" s="19" t="n"/>
      <c r="Q553" s="19" t="n"/>
      <c r="R553" s="20" t="n"/>
      <c r="S553" s="19" t="n"/>
      <c r="T553" s="20" t="n"/>
      <c r="U553" s="20" t="n"/>
      <c r="V553" s="20" t="n"/>
      <c r="W553" s="20" t="n"/>
      <c r="X553" s="21">
        <f>IF(T553="","",T553-IF(U553="",0,U553)-IF(V553="",0,V553)-IF(W553="",0,W553))</f>
        <v/>
      </c>
      <c r="Y553" s="22">
        <f>IF(OR(R553="",R553=0,X553=""),"",X553/R553)</f>
        <v/>
      </c>
      <c r="Z553" s="16" t="n"/>
      <c r="AA553" s="16" t="n"/>
      <c r="AB553" s="16" t="n"/>
      <c r="AC553" s="16" t="n"/>
      <c r="AD553" s="16" t="n"/>
      <c r="AE553" s="16" t="n"/>
      <c r="AF553" s="16" t="n"/>
      <c r="AG553" s="16" t="n"/>
      <c r="AH553" s="23" t="n"/>
      <c r="AI553" s="21">
        <f>IF(X553="","",IF(G553="MXN",X553,IF(AH553="","",X553*AH553)))</f>
        <v/>
      </c>
      <c r="AJ553" s="16" t="n"/>
      <c r="AK553" s="24">
        <f>IF(B553="","",CHOOSE(WEEKDAY(B553,2),"Lunes","Martes","Miércoles","Jueves","Viernes","Sábado","Domingo"))</f>
        <v/>
      </c>
      <c r="AL553" s="24">
        <f>IF(C553="","",IF(HOUR(C553)&lt;6,"00-06",IF(HOUR(C553)&lt;10,"06-10",IF(HOUR(C553)&lt;14,"10-14",IF(HOUR(C553)&lt;18,"14-18",IF(HOUR(C553)&lt;22,"18-22","22-24"))))))</f>
        <v/>
      </c>
      <c r="AM553" s="21">
        <f>IF(B553="","",SUMIFS($X$7:X553,$AJ$7:AJ553,"&lt;&gt;No",$B$7:B553,"&lt;&gt;"))</f>
        <v/>
      </c>
      <c r="AN553" s="22">
        <f>IF(B553="","",SUMIFS($Y$7:Y553,$AJ$7:AJ553,"&lt;&gt;No",$B$7:B553,"&lt;&gt;"))</f>
        <v/>
      </c>
    </row>
    <row r="554">
      <c r="A554" s="16" t="n"/>
      <c r="B554" s="17" t="n"/>
      <c r="C554" s="18" t="n"/>
      <c r="D554" s="18" t="n"/>
      <c r="E554" s="16" t="n"/>
      <c r="F554" s="16" t="n"/>
      <c r="G554" s="16" t="n"/>
      <c r="H554" s="16" t="n"/>
      <c r="I554" s="16" t="n"/>
      <c r="J554" s="16" t="n"/>
      <c r="K554" s="16" t="n"/>
      <c r="L554" s="16" t="n"/>
      <c r="M554" s="19" t="n"/>
      <c r="N554" s="19" t="n"/>
      <c r="O554" s="19" t="n"/>
      <c r="P554" s="19" t="n"/>
      <c r="Q554" s="19" t="n"/>
      <c r="R554" s="20" t="n"/>
      <c r="S554" s="19" t="n"/>
      <c r="T554" s="20" t="n"/>
      <c r="U554" s="20" t="n"/>
      <c r="V554" s="20" t="n"/>
      <c r="W554" s="20" t="n"/>
      <c r="X554" s="21">
        <f>IF(T554="","",T554-IF(U554="",0,U554)-IF(V554="",0,V554)-IF(W554="",0,W554))</f>
        <v/>
      </c>
      <c r="Y554" s="22">
        <f>IF(OR(R554="",R554=0,X554=""),"",X554/R554)</f>
        <v/>
      </c>
      <c r="Z554" s="16" t="n"/>
      <c r="AA554" s="16" t="n"/>
      <c r="AB554" s="16" t="n"/>
      <c r="AC554" s="16" t="n"/>
      <c r="AD554" s="16" t="n"/>
      <c r="AE554" s="16" t="n"/>
      <c r="AF554" s="16" t="n"/>
      <c r="AG554" s="16" t="n"/>
      <c r="AH554" s="23" t="n"/>
      <c r="AI554" s="21">
        <f>IF(X554="","",IF(G554="MXN",X554,IF(AH554="","",X554*AH554)))</f>
        <v/>
      </c>
      <c r="AJ554" s="16" t="n"/>
      <c r="AK554" s="24">
        <f>IF(B554="","",CHOOSE(WEEKDAY(B554,2),"Lunes","Martes","Miércoles","Jueves","Viernes","Sábado","Domingo"))</f>
        <v/>
      </c>
      <c r="AL554" s="24">
        <f>IF(C554="","",IF(HOUR(C554)&lt;6,"00-06",IF(HOUR(C554)&lt;10,"06-10",IF(HOUR(C554)&lt;14,"10-14",IF(HOUR(C554)&lt;18,"14-18",IF(HOUR(C554)&lt;22,"18-22","22-24"))))))</f>
        <v/>
      </c>
      <c r="AM554" s="21">
        <f>IF(B554="","",SUMIFS($X$7:X554,$AJ$7:AJ554,"&lt;&gt;No",$B$7:B554,"&lt;&gt;"))</f>
        <v/>
      </c>
      <c r="AN554" s="22">
        <f>IF(B554="","",SUMIFS($Y$7:Y554,$AJ$7:AJ554,"&lt;&gt;No",$B$7:B554,"&lt;&gt;"))</f>
        <v/>
      </c>
    </row>
    <row r="555">
      <c r="A555" s="16" t="n"/>
      <c r="B555" s="17" t="n"/>
      <c r="C555" s="18" t="n"/>
      <c r="D555" s="18" t="n"/>
      <c r="E555" s="16" t="n"/>
      <c r="F555" s="16" t="n"/>
      <c r="G555" s="16" t="n"/>
      <c r="H555" s="16" t="n"/>
      <c r="I555" s="16" t="n"/>
      <c r="J555" s="16" t="n"/>
      <c r="K555" s="16" t="n"/>
      <c r="L555" s="16" t="n"/>
      <c r="M555" s="19" t="n"/>
      <c r="N555" s="19" t="n"/>
      <c r="O555" s="19" t="n"/>
      <c r="P555" s="19" t="n"/>
      <c r="Q555" s="19" t="n"/>
      <c r="R555" s="20" t="n"/>
      <c r="S555" s="19" t="n"/>
      <c r="T555" s="20" t="n"/>
      <c r="U555" s="20" t="n"/>
      <c r="V555" s="20" t="n"/>
      <c r="W555" s="20" t="n"/>
      <c r="X555" s="21">
        <f>IF(T555="","",T555-IF(U555="",0,U555)-IF(V555="",0,V555)-IF(W555="",0,W555))</f>
        <v/>
      </c>
      <c r="Y555" s="22">
        <f>IF(OR(R555="",R555=0,X555=""),"",X555/R555)</f>
        <v/>
      </c>
      <c r="Z555" s="16" t="n"/>
      <c r="AA555" s="16" t="n"/>
      <c r="AB555" s="16" t="n"/>
      <c r="AC555" s="16" t="n"/>
      <c r="AD555" s="16" t="n"/>
      <c r="AE555" s="16" t="n"/>
      <c r="AF555" s="16" t="n"/>
      <c r="AG555" s="16" t="n"/>
      <c r="AH555" s="23" t="n"/>
      <c r="AI555" s="21">
        <f>IF(X555="","",IF(G555="MXN",X555,IF(AH555="","",X555*AH555)))</f>
        <v/>
      </c>
      <c r="AJ555" s="16" t="n"/>
      <c r="AK555" s="24">
        <f>IF(B555="","",CHOOSE(WEEKDAY(B555,2),"Lunes","Martes","Miércoles","Jueves","Viernes","Sábado","Domingo"))</f>
        <v/>
      </c>
      <c r="AL555" s="24">
        <f>IF(C555="","",IF(HOUR(C555)&lt;6,"00-06",IF(HOUR(C555)&lt;10,"06-10",IF(HOUR(C555)&lt;14,"10-14",IF(HOUR(C555)&lt;18,"14-18",IF(HOUR(C555)&lt;22,"18-22","22-24"))))))</f>
        <v/>
      </c>
      <c r="AM555" s="21">
        <f>IF(B555="","",SUMIFS($X$7:X555,$AJ$7:AJ555,"&lt;&gt;No",$B$7:B555,"&lt;&gt;"))</f>
        <v/>
      </c>
      <c r="AN555" s="22">
        <f>IF(B555="","",SUMIFS($Y$7:Y555,$AJ$7:AJ555,"&lt;&gt;No",$B$7:B555,"&lt;&gt;"))</f>
        <v/>
      </c>
    </row>
    <row r="556">
      <c r="A556" s="16" t="n"/>
      <c r="B556" s="17" t="n"/>
      <c r="C556" s="18" t="n"/>
      <c r="D556" s="18" t="n"/>
      <c r="E556" s="16" t="n"/>
      <c r="F556" s="16" t="n"/>
      <c r="G556" s="16" t="n"/>
      <c r="H556" s="16" t="n"/>
      <c r="I556" s="16" t="n"/>
      <c r="J556" s="16" t="n"/>
      <c r="K556" s="16" t="n"/>
      <c r="L556" s="16" t="n"/>
      <c r="M556" s="19" t="n"/>
      <c r="N556" s="19" t="n"/>
      <c r="O556" s="19" t="n"/>
      <c r="P556" s="19" t="n"/>
      <c r="Q556" s="19" t="n"/>
      <c r="R556" s="20" t="n"/>
      <c r="S556" s="19" t="n"/>
      <c r="T556" s="20" t="n"/>
      <c r="U556" s="20" t="n"/>
      <c r="V556" s="20" t="n"/>
      <c r="W556" s="20" t="n"/>
      <c r="X556" s="21">
        <f>IF(T556="","",T556-IF(U556="",0,U556)-IF(V556="",0,V556)-IF(W556="",0,W556))</f>
        <v/>
      </c>
      <c r="Y556" s="22">
        <f>IF(OR(R556="",R556=0,X556=""),"",X556/R556)</f>
        <v/>
      </c>
      <c r="Z556" s="16" t="n"/>
      <c r="AA556" s="16" t="n"/>
      <c r="AB556" s="16" t="n"/>
      <c r="AC556" s="16" t="n"/>
      <c r="AD556" s="16" t="n"/>
      <c r="AE556" s="16" t="n"/>
      <c r="AF556" s="16" t="n"/>
      <c r="AG556" s="16" t="n"/>
      <c r="AH556" s="23" t="n"/>
      <c r="AI556" s="21">
        <f>IF(X556="","",IF(G556="MXN",X556,IF(AH556="","",X556*AH556)))</f>
        <v/>
      </c>
      <c r="AJ556" s="16" t="n"/>
      <c r="AK556" s="24">
        <f>IF(B556="","",CHOOSE(WEEKDAY(B556,2),"Lunes","Martes","Miércoles","Jueves","Viernes","Sábado","Domingo"))</f>
        <v/>
      </c>
      <c r="AL556" s="24">
        <f>IF(C556="","",IF(HOUR(C556)&lt;6,"00-06",IF(HOUR(C556)&lt;10,"06-10",IF(HOUR(C556)&lt;14,"10-14",IF(HOUR(C556)&lt;18,"14-18",IF(HOUR(C556)&lt;22,"18-22","22-24"))))))</f>
        <v/>
      </c>
      <c r="AM556" s="21">
        <f>IF(B556="","",SUMIFS($X$7:X556,$AJ$7:AJ556,"&lt;&gt;No",$B$7:B556,"&lt;&gt;"))</f>
        <v/>
      </c>
      <c r="AN556" s="22">
        <f>IF(B556="","",SUMIFS($Y$7:Y556,$AJ$7:AJ556,"&lt;&gt;No",$B$7:B556,"&lt;&gt;"))</f>
        <v/>
      </c>
    </row>
    <row r="557">
      <c r="A557" s="16" t="n"/>
      <c r="B557" s="17" t="n"/>
      <c r="C557" s="18" t="n"/>
      <c r="D557" s="18" t="n"/>
      <c r="E557" s="16" t="n"/>
      <c r="F557" s="16" t="n"/>
      <c r="G557" s="16" t="n"/>
      <c r="H557" s="16" t="n"/>
      <c r="I557" s="16" t="n"/>
      <c r="J557" s="16" t="n"/>
      <c r="K557" s="16" t="n"/>
      <c r="L557" s="16" t="n"/>
      <c r="M557" s="19" t="n"/>
      <c r="N557" s="19" t="n"/>
      <c r="O557" s="19" t="n"/>
      <c r="P557" s="19" t="n"/>
      <c r="Q557" s="19" t="n"/>
      <c r="R557" s="20" t="n"/>
      <c r="S557" s="19" t="n"/>
      <c r="T557" s="20" t="n"/>
      <c r="U557" s="20" t="n"/>
      <c r="V557" s="20" t="n"/>
      <c r="W557" s="20" t="n"/>
      <c r="X557" s="21">
        <f>IF(T557="","",T557-IF(U557="",0,U557)-IF(V557="",0,V557)-IF(W557="",0,W557))</f>
        <v/>
      </c>
      <c r="Y557" s="22">
        <f>IF(OR(R557="",R557=0,X557=""),"",X557/R557)</f>
        <v/>
      </c>
      <c r="Z557" s="16" t="n"/>
      <c r="AA557" s="16" t="n"/>
      <c r="AB557" s="16" t="n"/>
      <c r="AC557" s="16" t="n"/>
      <c r="AD557" s="16" t="n"/>
      <c r="AE557" s="16" t="n"/>
      <c r="AF557" s="16" t="n"/>
      <c r="AG557" s="16" t="n"/>
      <c r="AH557" s="23" t="n"/>
      <c r="AI557" s="21">
        <f>IF(X557="","",IF(G557="MXN",X557,IF(AH557="","",X557*AH557)))</f>
        <v/>
      </c>
      <c r="AJ557" s="16" t="n"/>
      <c r="AK557" s="24">
        <f>IF(B557="","",CHOOSE(WEEKDAY(B557,2),"Lunes","Martes","Miércoles","Jueves","Viernes","Sábado","Domingo"))</f>
        <v/>
      </c>
      <c r="AL557" s="24">
        <f>IF(C557="","",IF(HOUR(C557)&lt;6,"00-06",IF(HOUR(C557)&lt;10,"06-10",IF(HOUR(C557)&lt;14,"10-14",IF(HOUR(C557)&lt;18,"14-18",IF(HOUR(C557)&lt;22,"18-22","22-24"))))))</f>
        <v/>
      </c>
      <c r="AM557" s="21">
        <f>IF(B557="","",SUMIFS($X$7:X557,$AJ$7:AJ557,"&lt;&gt;No",$B$7:B557,"&lt;&gt;"))</f>
        <v/>
      </c>
      <c r="AN557" s="22">
        <f>IF(B557="","",SUMIFS($Y$7:Y557,$AJ$7:AJ557,"&lt;&gt;No",$B$7:B557,"&lt;&gt;"))</f>
        <v/>
      </c>
    </row>
    <row r="558">
      <c r="A558" s="16" t="n"/>
      <c r="B558" s="17" t="n"/>
      <c r="C558" s="18" t="n"/>
      <c r="D558" s="18" t="n"/>
      <c r="E558" s="16" t="n"/>
      <c r="F558" s="16" t="n"/>
      <c r="G558" s="16" t="n"/>
      <c r="H558" s="16" t="n"/>
      <c r="I558" s="16" t="n"/>
      <c r="J558" s="16" t="n"/>
      <c r="K558" s="16" t="n"/>
      <c r="L558" s="16" t="n"/>
      <c r="M558" s="19" t="n"/>
      <c r="N558" s="19" t="n"/>
      <c r="O558" s="19" t="n"/>
      <c r="P558" s="19" t="n"/>
      <c r="Q558" s="19" t="n"/>
      <c r="R558" s="20" t="n"/>
      <c r="S558" s="19" t="n"/>
      <c r="T558" s="20" t="n"/>
      <c r="U558" s="20" t="n"/>
      <c r="V558" s="20" t="n"/>
      <c r="W558" s="20" t="n"/>
      <c r="X558" s="21">
        <f>IF(T558="","",T558-IF(U558="",0,U558)-IF(V558="",0,V558)-IF(W558="",0,W558))</f>
        <v/>
      </c>
      <c r="Y558" s="22">
        <f>IF(OR(R558="",R558=0,X558=""),"",X558/R558)</f>
        <v/>
      </c>
      <c r="Z558" s="16" t="n"/>
      <c r="AA558" s="16" t="n"/>
      <c r="AB558" s="16" t="n"/>
      <c r="AC558" s="16" t="n"/>
      <c r="AD558" s="16" t="n"/>
      <c r="AE558" s="16" t="n"/>
      <c r="AF558" s="16" t="n"/>
      <c r="AG558" s="16" t="n"/>
      <c r="AH558" s="23" t="n"/>
      <c r="AI558" s="21">
        <f>IF(X558="","",IF(G558="MXN",X558,IF(AH558="","",X558*AH558)))</f>
        <v/>
      </c>
      <c r="AJ558" s="16" t="n"/>
      <c r="AK558" s="24">
        <f>IF(B558="","",CHOOSE(WEEKDAY(B558,2),"Lunes","Martes","Miércoles","Jueves","Viernes","Sábado","Domingo"))</f>
        <v/>
      </c>
      <c r="AL558" s="24">
        <f>IF(C558="","",IF(HOUR(C558)&lt;6,"00-06",IF(HOUR(C558)&lt;10,"06-10",IF(HOUR(C558)&lt;14,"10-14",IF(HOUR(C558)&lt;18,"14-18",IF(HOUR(C558)&lt;22,"18-22","22-24"))))))</f>
        <v/>
      </c>
      <c r="AM558" s="21">
        <f>IF(B558="","",SUMIFS($X$7:X558,$AJ$7:AJ558,"&lt;&gt;No",$B$7:B558,"&lt;&gt;"))</f>
        <v/>
      </c>
      <c r="AN558" s="22">
        <f>IF(B558="","",SUMIFS($Y$7:Y558,$AJ$7:AJ558,"&lt;&gt;No",$B$7:B558,"&lt;&gt;"))</f>
        <v/>
      </c>
    </row>
    <row r="559">
      <c r="A559" s="16" t="n"/>
      <c r="B559" s="17" t="n"/>
      <c r="C559" s="18" t="n"/>
      <c r="D559" s="18" t="n"/>
      <c r="E559" s="16" t="n"/>
      <c r="F559" s="16" t="n"/>
      <c r="G559" s="16" t="n"/>
      <c r="H559" s="16" t="n"/>
      <c r="I559" s="16" t="n"/>
      <c r="J559" s="16" t="n"/>
      <c r="K559" s="16" t="n"/>
      <c r="L559" s="16" t="n"/>
      <c r="M559" s="19" t="n"/>
      <c r="N559" s="19" t="n"/>
      <c r="O559" s="19" t="n"/>
      <c r="P559" s="19" t="n"/>
      <c r="Q559" s="19" t="n"/>
      <c r="R559" s="20" t="n"/>
      <c r="S559" s="19" t="n"/>
      <c r="T559" s="20" t="n"/>
      <c r="U559" s="20" t="n"/>
      <c r="V559" s="20" t="n"/>
      <c r="W559" s="20" t="n"/>
      <c r="X559" s="21">
        <f>IF(T559="","",T559-IF(U559="",0,U559)-IF(V559="",0,V559)-IF(W559="",0,W559))</f>
        <v/>
      </c>
      <c r="Y559" s="22">
        <f>IF(OR(R559="",R559=0,X559=""),"",X559/R559)</f>
        <v/>
      </c>
      <c r="Z559" s="16" t="n"/>
      <c r="AA559" s="16" t="n"/>
      <c r="AB559" s="16" t="n"/>
      <c r="AC559" s="16" t="n"/>
      <c r="AD559" s="16" t="n"/>
      <c r="AE559" s="16" t="n"/>
      <c r="AF559" s="16" t="n"/>
      <c r="AG559" s="16" t="n"/>
      <c r="AH559" s="23" t="n"/>
      <c r="AI559" s="21">
        <f>IF(X559="","",IF(G559="MXN",X559,IF(AH559="","",X559*AH559)))</f>
        <v/>
      </c>
      <c r="AJ559" s="16" t="n"/>
      <c r="AK559" s="24">
        <f>IF(B559="","",CHOOSE(WEEKDAY(B559,2),"Lunes","Martes","Miércoles","Jueves","Viernes","Sábado","Domingo"))</f>
        <v/>
      </c>
      <c r="AL559" s="24">
        <f>IF(C559="","",IF(HOUR(C559)&lt;6,"00-06",IF(HOUR(C559)&lt;10,"06-10",IF(HOUR(C559)&lt;14,"10-14",IF(HOUR(C559)&lt;18,"14-18",IF(HOUR(C559)&lt;22,"18-22","22-24"))))))</f>
        <v/>
      </c>
      <c r="AM559" s="21">
        <f>IF(B559="","",SUMIFS($X$7:X559,$AJ$7:AJ559,"&lt;&gt;No",$B$7:B559,"&lt;&gt;"))</f>
        <v/>
      </c>
      <c r="AN559" s="22">
        <f>IF(B559="","",SUMIFS($Y$7:Y559,$AJ$7:AJ559,"&lt;&gt;No",$B$7:B559,"&lt;&gt;"))</f>
        <v/>
      </c>
    </row>
    <row r="560">
      <c r="A560" s="16" t="n"/>
      <c r="B560" s="17" t="n"/>
      <c r="C560" s="18" t="n"/>
      <c r="D560" s="18" t="n"/>
      <c r="E560" s="16" t="n"/>
      <c r="F560" s="16" t="n"/>
      <c r="G560" s="16" t="n"/>
      <c r="H560" s="16" t="n"/>
      <c r="I560" s="16" t="n"/>
      <c r="J560" s="16" t="n"/>
      <c r="K560" s="16" t="n"/>
      <c r="L560" s="16" t="n"/>
      <c r="M560" s="19" t="n"/>
      <c r="N560" s="19" t="n"/>
      <c r="O560" s="19" t="n"/>
      <c r="P560" s="19" t="n"/>
      <c r="Q560" s="19" t="n"/>
      <c r="R560" s="20" t="n"/>
      <c r="S560" s="19" t="n"/>
      <c r="T560" s="20" t="n"/>
      <c r="U560" s="20" t="n"/>
      <c r="V560" s="20" t="n"/>
      <c r="W560" s="20" t="n"/>
      <c r="X560" s="21">
        <f>IF(T560="","",T560-IF(U560="",0,U560)-IF(V560="",0,V560)-IF(W560="",0,W560))</f>
        <v/>
      </c>
      <c r="Y560" s="22">
        <f>IF(OR(R560="",R560=0,X560=""),"",X560/R560)</f>
        <v/>
      </c>
      <c r="Z560" s="16" t="n"/>
      <c r="AA560" s="16" t="n"/>
      <c r="AB560" s="16" t="n"/>
      <c r="AC560" s="16" t="n"/>
      <c r="AD560" s="16" t="n"/>
      <c r="AE560" s="16" t="n"/>
      <c r="AF560" s="16" t="n"/>
      <c r="AG560" s="16" t="n"/>
      <c r="AH560" s="23" t="n"/>
      <c r="AI560" s="21">
        <f>IF(X560="","",IF(G560="MXN",X560,IF(AH560="","",X560*AH560)))</f>
        <v/>
      </c>
      <c r="AJ560" s="16" t="n"/>
      <c r="AK560" s="24">
        <f>IF(B560="","",CHOOSE(WEEKDAY(B560,2),"Lunes","Martes","Miércoles","Jueves","Viernes","Sábado","Domingo"))</f>
        <v/>
      </c>
      <c r="AL560" s="24">
        <f>IF(C560="","",IF(HOUR(C560)&lt;6,"00-06",IF(HOUR(C560)&lt;10,"06-10",IF(HOUR(C560)&lt;14,"10-14",IF(HOUR(C560)&lt;18,"14-18",IF(HOUR(C560)&lt;22,"18-22","22-24"))))))</f>
        <v/>
      </c>
      <c r="AM560" s="21">
        <f>IF(B560="","",SUMIFS($X$7:X560,$AJ$7:AJ560,"&lt;&gt;No",$B$7:B560,"&lt;&gt;"))</f>
        <v/>
      </c>
      <c r="AN560" s="22">
        <f>IF(B560="","",SUMIFS($Y$7:Y560,$AJ$7:AJ560,"&lt;&gt;No",$B$7:B560,"&lt;&gt;"))</f>
        <v/>
      </c>
    </row>
    <row r="561">
      <c r="A561" s="16" t="n"/>
      <c r="B561" s="17" t="n"/>
      <c r="C561" s="18" t="n"/>
      <c r="D561" s="18" t="n"/>
      <c r="E561" s="16" t="n"/>
      <c r="F561" s="16" t="n"/>
      <c r="G561" s="16" t="n"/>
      <c r="H561" s="16" t="n"/>
      <c r="I561" s="16" t="n"/>
      <c r="J561" s="16" t="n"/>
      <c r="K561" s="16" t="n"/>
      <c r="L561" s="16" t="n"/>
      <c r="M561" s="19" t="n"/>
      <c r="N561" s="19" t="n"/>
      <c r="O561" s="19" t="n"/>
      <c r="P561" s="19" t="n"/>
      <c r="Q561" s="19" t="n"/>
      <c r="R561" s="20" t="n"/>
      <c r="S561" s="19" t="n"/>
      <c r="T561" s="20" t="n"/>
      <c r="U561" s="20" t="n"/>
      <c r="V561" s="20" t="n"/>
      <c r="W561" s="20" t="n"/>
      <c r="X561" s="21">
        <f>IF(T561="","",T561-IF(U561="",0,U561)-IF(V561="",0,V561)-IF(W561="",0,W561))</f>
        <v/>
      </c>
      <c r="Y561" s="22">
        <f>IF(OR(R561="",R561=0,X561=""),"",X561/R561)</f>
        <v/>
      </c>
      <c r="Z561" s="16" t="n"/>
      <c r="AA561" s="16" t="n"/>
      <c r="AB561" s="16" t="n"/>
      <c r="AC561" s="16" t="n"/>
      <c r="AD561" s="16" t="n"/>
      <c r="AE561" s="16" t="n"/>
      <c r="AF561" s="16" t="n"/>
      <c r="AG561" s="16" t="n"/>
      <c r="AH561" s="23" t="n"/>
      <c r="AI561" s="21">
        <f>IF(X561="","",IF(G561="MXN",X561,IF(AH561="","",X561*AH561)))</f>
        <v/>
      </c>
      <c r="AJ561" s="16" t="n"/>
      <c r="AK561" s="24">
        <f>IF(B561="","",CHOOSE(WEEKDAY(B561,2),"Lunes","Martes","Miércoles","Jueves","Viernes","Sábado","Domingo"))</f>
        <v/>
      </c>
      <c r="AL561" s="24">
        <f>IF(C561="","",IF(HOUR(C561)&lt;6,"00-06",IF(HOUR(C561)&lt;10,"06-10",IF(HOUR(C561)&lt;14,"10-14",IF(HOUR(C561)&lt;18,"14-18",IF(HOUR(C561)&lt;22,"18-22","22-24"))))))</f>
        <v/>
      </c>
      <c r="AM561" s="21">
        <f>IF(B561="","",SUMIFS($X$7:X561,$AJ$7:AJ561,"&lt;&gt;No",$B$7:B561,"&lt;&gt;"))</f>
        <v/>
      </c>
      <c r="AN561" s="22">
        <f>IF(B561="","",SUMIFS($Y$7:Y561,$AJ$7:AJ561,"&lt;&gt;No",$B$7:B561,"&lt;&gt;"))</f>
        <v/>
      </c>
    </row>
    <row r="562">
      <c r="A562" s="16" t="n"/>
      <c r="B562" s="17" t="n"/>
      <c r="C562" s="18" t="n"/>
      <c r="D562" s="18" t="n"/>
      <c r="E562" s="16" t="n"/>
      <c r="F562" s="16" t="n"/>
      <c r="G562" s="16" t="n"/>
      <c r="H562" s="16" t="n"/>
      <c r="I562" s="16" t="n"/>
      <c r="J562" s="16" t="n"/>
      <c r="K562" s="16" t="n"/>
      <c r="L562" s="16" t="n"/>
      <c r="M562" s="19" t="n"/>
      <c r="N562" s="19" t="n"/>
      <c r="O562" s="19" t="n"/>
      <c r="P562" s="19" t="n"/>
      <c r="Q562" s="19" t="n"/>
      <c r="R562" s="20" t="n"/>
      <c r="S562" s="19" t="n"/>
      <c r="T562" s="20" t="n"/>
      <c r="U562" s="20" t="n"/>
      <c r="V562" s="20" t="n"/>
      <c r="W562" s="20" t="n"/>
      <c r="X562" s="21">
        <f>IF(T562="","",T562-IF(U562="",0,U562)-IF(V562="",0,V562)-IF(W562="",0,W562))</f>
        <v/>
      </c>
      <c r="Y562" s="22">
        <f>IF(OR(R562="",R562=0,X562=""),"",X562/R562)</f>
        <v/>
      </c>
      <c r="Z562" s="16" t="n"/>
      <c r="AA562" s="16" t="n"/>
      <c r="AB562" s="16" t="n"/>
      <c r="AC562" s="16" t="n"/>
      <c r="AD562" s="16" t="n"/>
      <c r="AE562" s="16" t="n"/>
      <c r="AF562" s="16" t="n"/>
      <c r="AG562" s="16" t="n"/>
      <c r="AH562" s="23" t="n"/>
      <c r="AI562" s="21">
        <f>IF(X562="","",IF(G562="MXN",X562,IF(AH562="","",X562*AH562)))</f>
        <v/>
      </c>
      <c r="AJ562" s="16" t="n"/>
      <c r="AK562" s="24">
        <f>IF(B562="","",CHOOSE(WEEKDAY(B562,2),"Lunes","Martes","Miércoles","Jueves","Viernes","Sábado","Domingo"))</f>
        <v/>
      </c>
      <c r="AL562" s="24">
        <f>IF(C562="","",IF(HOUR(C562)&lt;6,"00-06",IF(HOUR(C562)&lt;10,"06-10",IF(HOUR(C562)&lt;14,"10-14",IF(HOUR(C562)&lt;18,"14-18",IF(HOUR(C562)&lt;22,"18-22","22-24"))))))</f>
        <v/>
      </c>
      <c r="AM562" s="21">
        <f>IF(B562="","",SUMIFS($X$7:X562,$AJ$7:AJ562,"&lt;&gt;No",$B$7:B562,"&lt;&gt;"))</f>
        <v/>
      </c>
      <c r="AN562" s="22">
        <f>IF(B562="","",SUMIFS($Y$7:Y562,$AJ$7:AJ562,"&lt;&gt;No",$B$7:B562,"&lt;&gt;"))</f>
        <v/>
      </c>
    </row>
    <row r="563">
      <c r="A563" s="16" t="n"/>
      <c r="B563" s="17" t="n"/>
      <c r="C563" s="18" t="n"/>
      <c r="D563" s="18" t="n"/>
      <c r="E563" s="16" t="n"/>
      <c r="F563" s="16" t="n"/>
      <c r="G563" s="16" t="n"/>
      <c r="H563" s="16" t="n"/>
      <c r="I563" s="16" t="n"/>
      <c r="J563" s="16" t="n"/>
      <c r="K563" s="16" t="n"/>
      <c r="L563" s="16" t="n"/>
      <c r="M563" s="19" t="n"/>
      <c r="N563" s="19" t="n"/>
      <c r="O563" s="19" t="n"/>
      <c r="P563" s="19" t="n"/>
      <c r="Q563" s="19" t="n"/>
      <c r="R563" s="20" t="n"/>
      <c r="S563" s="19" t="n"/>
      <c r="T563" s="20" t="n"/>
      <c r="U563" s="20" t="n"/>
      <c r="V563" s="20" t="n"/>
      <c r="W563" s="20" t="n"/>
      <c r="X563" s="21">
        <f>IF(T563="","",T563-IF(U563="",0,U563)-IF(V563="",0,V563)-IF(W563="",0,W563))</f>
        <v/>
      </c>
      <c r="Y563" s="22">
        <f>IF(OR(R563="",R563=0,X563=""),"",X563/R563)</f>
        <v/>
      </c>
      <c r="Z563" s="16" t="n"/>
      <c r="AA563" s="16" t="n"/>
      <c r="AB563" s="16" t="n"/>
      <c r="AC563" s="16" t="n"/>
      <c r="AD563" s="16" t="n"/>
      <c r="AE563" s="16" t="n"/>
      <c r="AF563" s="16" t="n"/>
      <c r="AG563" s="16" t="n"/>
      <c r="AH563" s="23" t="n"/>
      <c r="AI563" s="21">
        <f>IF(X563="","",IF(G563="MXN",X563,IF(AH563="","",X563*AH563)))</f>
        <v/>
      </c>
      <c r="AJ563" s="16" t="n"/>
      <c r="AK563" s="24">
        <f>IF(B563="","",CHOOSE(WEEKDAY(B563,2),"Lunes","Martes","Miércoles","Jueves","Viernes","Sábado","Domingo"))</f>
        <v/>
      </c>
      <c r="AL563" s="24">
        <f>IF(C563="","",IF(HOUR(C563)&lt;6,"00-06",IF(HOUR(C563)&lt;10,"06-10",IF(HOUR(C563)&lt;14,"10-14",IF(HOUR(C563)&lt;18,"14-18",IF(HOUR(C563)&lt;22,"18-22","22-24"))))))</f>
        <v/>
      </c>
      <c r="AM563" s="21">
        <f>IF(B563="","",SUMIFS($X$7:X563,$AJ$7:AJ563,"&lt;&gt;No",$B$7:B563,"&lt;&gt;"))</f>
        <v/>
      </c>
      <c r="AN563" s="22">
        <f>IF(B563="","",SUMIFS($Y$7:Y563,$AJ$7:AJ563,"&lt;&gt;No",$B$7:B563,"&lt;&gt;"))</f>
        <v/>
      </c>
    </row>
    <row r="564">
      <c r="A564" s="16" t="n"/>
      <c r="B564" s="17" t="n"/>
      <c r="C564" s="18" t="n"/>
      <c r="D564" s="18" t="n"/>
      <c r="E564" s="16" t="n"/>
      <c r="F564" s="16" t="n"/>
      <c r="G564" s="16" t="n"/>
      <c r="H564" s="16" t="n"/>
      <c r="I564" s="16" t="n"/>
      <c r="J564" s="16" t="n"/>
      <c r="K564" s="16" t="n"/>
      <c r="L564" s="16" t="n"/>
      <c r="M564" s="19" t="n"/>
      <c r="N564" s="19" t="n"/>
      <c r="O564" s="19" t="n"/>
      <c r="P564" s="19" t="n"/>
      <c r="Q564" s="19" t="n"/>
      <c r="R564" s="20" t="n"/>
      <c r="S564" s="19" t="n"/>
      <c r="T564" s="20" t="n"/>
      <c r="U564" s="20" t="n"/>
      <c r="V564" s="20" t="n"/>
      <c r="W564" s="20" t="n"/>
      <c r="X564" s="21">
        <f>IF(T564="","",T564-IF(U564="",0,U564)-IF(V564="",0,V564)-IF(W564="",0,W564))</f>
        <v/>
      </c>
      <c r="Y564" s="22">
        <f>IF(OR(R564="",R564=0,X564=""),"",X564/R564)</f>
        <v/>
      </c>
      <c r="Z564" s="16" t="n"/>
      <c r="AA564" s="16" t="n"/>
      <c r="AB564" s="16" t="n"/>
      <c r="AC564" s="16" t="n"/>
      <c r="AD564" s="16" t="n"/>
      <c r="AE564" s="16" t="n"/>
      <c r="AF564" s="16" t="n"/>
      <c r="AG564" s="16" t="n"/>
      <c r="AH564" s="23" t="n"/>
      <c r="AI564" s="21">
        <f>IF(X564="","",IF(G564="MXN",X564,IF(AH564="","",X564*AH564)))</f>
        <v/>
      </c>
      <c r="AJ564" s="16" t="n"/>
      <c r="AK564" s="24">
        <f>IF(B564="","",CHOOSE(WEEKDAY(B564,2),"Lunes","Martes","Miércoles","Jueves","Viernes","Sábado","Domingo"))</f>
        <v/>
      </c>
      <c r="AL564" s="24">
        <f>IF(C564="","",IF(HOUR(C564)&lt;6,"00-06",IF(HOUR(C564)&lt;10,"06-10",IF(HOUR(C564)&lt;14,"10-14",IF(HOUR(C564)&lt;18,"14-18",IF(HOUR(C564)&lt;22,"18-22","22-24"))))))</f>
        <v/>
      </c>
      <c r="AM564" s="21">
        <f>IF(B564="","",SUMIFS($X$7:X564,$AJ$7:AJ564,"&lt;&gt;No",$B$7:B564,"&lt;&gt;"))</f>
        <v/>
      </c>
      <c r="AN564" s="22">
        <f>IF(B564="","",SUMIFS($Y$7:Y564,$AJ$7:AJ564,"&lt;&gt;No",$B$7:B564,"&lt;&gt;"))</f>
        <v/>
      </c>
    </row>
    <row r="565">
      <c r="A565" s="16" t="n"/>
      <c r="B565" s="17" t="n"/>
      <c r="C565" s="18" t="n"/>
      <c r="D565" s="18" t="n"/>
      <c r="E565" s="16" t="n"/>
      <c r="F565" s="16" t="n"/>
      <c r="G565" s="16" t="n"/>
      <c r="H565" s="16" t="n"/>
      <c r="I565" s="16" t="n"/>
      <c r="J565" s="16" t="n"/>
      <c r="K565" s="16" t="n"/>
      <c r="L565" s="16" t="n"/>
      <c r="M565" s="19" t="n"/>
      <c r="N565" s="19" t="n"/>
      <c r="O565" s="19" t="n"/>
      <c r="P565" s="19" t="n"/>
      <c r="Q565" s="19" t="n"/>
      <c r="R565" s="20" t="n"/>
      <c r="S565" s="19" t="n"/>
      <c r="T565" s="20" t="n"/>
      <c r="U565" s="20" t="n"/>
      <c r="V565" s="20" t="n"/>
      <c r="W565" s="20" t="n"/>
      <c r="X565" s="21">
        <f>IF(T565="","",T565-IF(U565="",0,U565)-IF(V565="",0,V565)-IF(W565="",0,W565))</f>
        <v/>
      </c>
      <c r="Y565" s="22">
        <f>IF(OR(R565="",R565=0,X565=""),"",X565/R565)</f>
        <v/>
      </c>
      <c r="Z565" s="16" t="n"/>
      <c r="AA565" s="16" t="n"/>
      <c r="AB565" s="16" t="n"/>
      <c r="AC565" s="16" t="n"/>
      <c r="AD565" s="16" t="n"/>
      <c r="AE565" s="16" t="n"/>
      <c r="AF565" s="16" t="n"/>
      <c r="AG565" s="16" t="n"/>
      <c r="AH565" s="23" t="n"/>
      <c r="AI565" s="21">
        <f>IF(X565="","",IF(G565="MXN",X565,IF(AH565="","",X565*AH565)))</f>
        <v/>
      </c>
      <c r="AJ565" s="16" t="n"/>
      <c r="AK565" s="24">
        <f>IF(B565="","",CHOOSE(WEEKDAY(B565,2),"Lunes","Martes","Miércoles","Jueves","Viernes","Sábado","Domingo"))</f>
        <v/>
      </c>
      <c r="AL565" s="24">
        <f>IF(C565="","",IF(HOUR(C565)&lt;6,"00-06",IF(HOUR(C565)&lt;10,"06-10",IF(HOUR(C565)&lt;14,"10-14",IF(HOUR(C565)&lt;18,"14-18",IF(HOUR(C565)&lt;22,"18-22","22-24"))))))</f>
        <v/>
      </c>
      <c r="AM565" s="21">
        <f>IF(B565="","",SUMIFS($X$7:X565,$AJ$7:AJ565,"&lt;&gt;No",$B$7:B565,"&lt;&gt;"))</f>
        <v/>
      </c>
      <c r="AN565" s="22">
        <f>IF(B565="","",SUMIFS($Y$7:Y565,$AJ$7:AJ565,"&lt;&gt;No",$B$7:B565,"&lt;&gt;"))</f>
        <v/>
      </c>
    </row>
    <row r="566">
      <c r="A566" s="16" t="n"/>
      <c r="B566" s="17" t="n"/>
      <c r="C566" s="18" t="n"/>
      <c r="D566" s="18" t="n"/>
      <c r="E566" s="16" t="n"/>
      <c r="F566" s="16" t="n"/>
      <c r="G566" s="16" t="n"/>
      <c r="H566" s="16" t="n"/>
      <c r="I566" s="16" t="n"/>
      <c r="J566" s="16" t="n"/>
      <c r="K566" s="16" t="n"/>
      <c r="L566" s="16" t="n"/>
      <c r="M566" s="19" t="n"/>
      <c r="N566" s="19" t="n"/>
      <c r="O566" s="19" t="n"/>
      <c r="P566" s="19" t="n"/>
      <c r="Q566" s="19" t="n"/>
      <c r="R566" s="20" t="n"/>
      <c r="S566" s="19" t="n"/>
      <c r="T566" s="20" t="n"/>
      <c r="U566" s="20" t="n"/>
      <c r="V566" s="20" t="n"/>
      <c r="W566" s="20" t="n"/>
      <c r="X566" s="21">
        <f>IF(T566="","",T566-IF(U566="",0,U566)-IF(V566="",0,V566)-IF(W566="",0,W566))</f>
        <v/>
      </c>
      <c r="Y566" s="22">
        <f>IF(OR(R566="",R566=0,X566=""),"",X566/R566)</f>
        <v/>
      </c>
      <c r="Z566" s="16" t="n"/>
      <c r="AA566" s="16" t="n"/>
      <c r="AB566" s="16" t="n"/>
      <c r="AC566" s="16" t="n"/>
      <c r="AD566" s="16" t="n"/>
      <c r="AE566" s="16" t="n"/>
      <c r="AF566" s="16" t="n"/>
      <c r="AG566" s="16" t="n"/>
      <c r="AH566" s="23" t="n"/>
      <c r="AI566" s="21">
        <f>IF(X566="","",IF(G566="MXN",X566,IF(AH566="","",X566*AH566)))</f>
        <v/>
      </c>
      <c r="AJ566" s="16" t="n"/>
      <c r="AK566" s="24">
        <f>IF(B566="","",CHOOSE(WEEKDAY(B566,2),"Lunes","Martes","Miércoles","Jueves","Viernes","Sábado","Domingo"))</f>
        <v/>
      </c>
      <c r="AL566" s="24">
        <f>IF(C566="","",IF(HOUR(C566)&lt;6,"00-06",IF(HOUR(C566)&lt;10,"06-10",IF(HOUR(C566)&lt;14,"10-14",IF(HOUR(C566)&lt;18,"14-18",IF(HOUR(C566)&lt;22,"18-22","22-24"))))))</f>
        <v/>
      </c>
      <c r="AM566" s="21">
        <f>IF(B566="","",SUMIFS($X$7:X566,$AJ$7:AJ566,"&lt;&gt;No",$B$7:B566,"&lt;&gt;"))</f>
        <v/>
      </c>
      <c r="AN566" s="22">
        <f>IF(B566="","",SUMIFS($Y$7:Y566,$AJ$7:AJ566,"&lt;&gt;No",$B$7:B566,"&lt;&gt;"))</f>
        <v/>
      </c>
    </row>
    <row r="567">
      <c r="A567" s="16" t="n"/>
      <c r="B567" s="17" t="n"/>
      <c r="C567" s="18" t="n"/>
      <c r="D567" s="18" t="n"/>
      <c r="E567" s="16" t="n"/>
      <c r="F567" s="16" t="n"/>
      <c r="G567" s="16" t="n"/>
      <c r="H567" s="16" t="n"/>
      <c r="I567" s="16" t="n"/>
      <c r="J567" s="16" t="n"/>
      <c r="K567" s="16" t="n"/>
      <c r="L567" s="16" t="n"/>
      <c r="M567" s="19" t="n"/>
      <c r="N567" s="19" t="n"/>
      <c r="O567" s="19" t="n"/>
      <c r="P567" s="19" t="n"/>
      <c r="Q567" s="19" t="n"/>
      <c r="R567" s="20" t="n"/>
      <c r="S567" s="19" t="n"/>
      <c r="T567" s="20" t="n"/>
      <c r="U567" s="20" t="n"/>
      <c r="V567" s="20" t="n"/>
      <c r="W567" s="20" t="n"/>
      <c r="X567" s="21">
        <f>IF(T567="","",T567-IF(U567="",0,U567)-IF(V567="",0,V567)-IF(W567="",0,W567))</f>
        <v/>
      </c>
      <c r="Y567" s="22">
        <f>IF(OR(R567="",R567=0,X567=""),"",X567/R567)</f>
        <v/>
      </c>
      <c r="Z567" s="16" t="n"/>
      <c r="AA567" s="16" t="n"/>
      <c r="AB567" s="16" t="n"/>
      <c r="AC567" s="16" t="n"/>
      <c r="AD567" s="16" t="n"/>
      <c r="AE567" s="16" t="n"/>
      <c r="AF567" s="16" t="n"/>
      <c r="AG567" s="16" t="n"/>
      <c r="AH567" s="23" t="n"/>
      <c r="AI567" s="21">
        <f>IF(X567="","",IF(G567="MXN",X567,IF(AH567="","",X567*AH567)))</f>
        <v/>
      </c>
      <c r="AJ567" s="16" t="n"/>
      <c r="AK567" s="24">
        <f>IF(B567="","",CHOOSE(WEEKDAY(B567,2),"Lunes","Martes","Miércoles","Jueves","Viernes","Sábado","Domingo"))</f>
        <v/>
      </c>
      <c r="AL567" s="24">
        <f>IF(C567="","",IF(HOUR(C567)&lt;6,"00-06",IF(HOUR(C567)&lt;10,"06-10",IF(HOUR(C567)&lt;14,"10-14",IF(HOUR(C567)&lt;18,"14-18",IF(HOUR(C567)&lt;22,"18-22","22-24"))))))</f>
        <v/>
      </c>
      <c r="AM567" s="21">
        <f>IF(B567="","",SUMIFS($X$7:X567,$AJ$7:AJ567,"&lt;&gt;No",$B$7:B567,"&lt;&gt;"))</f>
        <v/>
      </c>
      <c r="AN567" s="22">
        <f>IF(B567="","",SUMIFS($Y$7:Y567,$AJ$7:AJ567,"&lt;&gt;No",$B$7:B567,"&lt;&gt;"))</f>
        <v/>
      </c>
    </row>
    <row r="568">
      <c r="A568" s="16" t="n"/>
      <c r="B568" s="17" t="n"/>
      <c r="C568" s="18" t="n"/>
      <c r="D568" s="18" t="n"/>
      <c r="E568" s="16" t="n"/>
      <c r="F568" s="16" t="n"/>
      <c r="G568" s="16" t="n"/>
      <c r="H568" s="16" t="n"/>
      <c r="I568" s="16" t="n"/>
      <c r="J568" s="16" t="n"/>
      <c r="K568" s="16" t="n"/>
      <c r="L568" s="16" t="n"/>
      <c r="M568" s="19" t="n"/>
      <c r="N568" s="19" t="n"/>
      <c r="O568" s="19" t="n"/>
      <c r="P568" s="19" t="n"/>
      <c r="Q568" s="19" t="n"/>
      <c r="R568" s="20" t="n"/>
      <c r="S568" s="19" t="n"/>
      <c r="T568" s="20" t="n"/>
      <c r="U568" s="20" t="n"/>
      <c r="V568" s="20" t="n"/>
      <c r="W568" s="20" t="n"/>
      <c r="X568" s="21">
        <f>IF(T568="","",T568-IF(U568="",0,U568)-IF(V568="",0,V568)-IF(W568="",0,W568))</f>
        <v/>
      </c>
      <c r="Y568" s="22">
        <f>IF(OR(R568="",R568=0,X568=""),"",X568/R568)</f>
        <v/>
      </c>
      <c r="Z568" s="16" t="n"/>
      <c r="AA568" s="16" t="n"/>
      <c r="AB568" s="16" t="n"/>
      <c r="AC568" s="16" t="n"/>
      <c r="AD568" s="16" t="n"/>
      <c r="AE568" s="16" t="n"/>
      <c r="AF568" s="16" t="n"/>
      <c r="AG568" s="16" t="n"/>
      <c r="AH568" s="23" t="n"/>
      <c r="AI568" s="21">
        <f>IF(X568="","",IF(G568="MXN",X568,IF(AH568="","",X568*AH568)))</f>
        <v/>
      </c>
      <c r="AJ568" s="16" t="n"/>
      <c r="AK568" s="24">
        <f>IF(B568="","",CHOOSE(WEEKDAY(B568,2),"Lunes","Martes","Miércoles","Jueves","Viernes","Sábado","Domingo"))</f>
        <v/>
      </c>
      <c r="AL568" s="24">
        <f>IF(C568="","",IF(HOUR(C568)&lt;6,"00-06",IF(HOUR(C568)&lt;10,"06-10",IF(HOUR(C568)&lt;14,"10-14",IF(HOUR(C568)&lt;18,"14-18",IF(HOUR(C568)&lt;22,"18-22","22-24"))))))</f>
        <v/>
      </c>
      <c r="AM568" s="21">
        <f>IF(B568="","",SUMIFS($X$7:X568,$AJ$7:AJ568,"&lt;&gt;No",$B$7:B568,"&lt;&gt;"))</f>
        <v/>
      </c>
      <c r="AN568" s="22">
        <f>IF(B568="","",SUMIFS($Y$7:Y568,$AJ$7:AJ568,"&lt;&gt;No",$B$7:B568,"&lt;&gt;"))</f>
        <v/>
      </c>
    </row>
    <row r="569">
      <c r="A569" s="16" t="n"/>
      <c r="B569" s="17" t="n"/>
      <c r="C569" s="18" t="n"/>
      <c r="D569" s="18" t="n"/>
      <c r="E569" s="16" t="n"/>
      <c r="F569" s="16" t="n"/>
      <c r="G569" s="16" t="n"/>
      <c r="H569" s="16" t="n"/>
      <c r="I569" s="16" t="n"/>
      <c r="J569" s="16" t="n"/>
      <c r="K569" s="16" t="n"/>
      <c r="L569" s="16" t="n"/>
      <c r="M569" s="19" t="n"/>
      <c r="N569" s="19" t="n"/>
      <c r="O569" s="19" t="n"/>
      <c r="P569" s="19" t="n"/>
      <c r="Q569" s="19" t="n"/>
      <c r="R569" s="20" t="n"/>
      <c r="S569" s="19" t="n"/>
      <c r="T569" s="20" t="n"/>
      <c r="U569" s="20" t="n"/>
      <c r="V569" s="20" t="n"/>
      <c r="W569" s="20" t="n"/>
      <c r="X569" s="21">
        <f>IF(T569="","",T569-IF(U569="",0,U569)-IF(V569="",0,V569)-IF(W569="",0,W569))</f>
        <v/>
      </c>
      <c r="Y569" s="22">
        <f>IF(OR(R569="",R569=0,X569=""),"",X569/R569)</f>
        <v/>
      </c>
      <c r="Z569" s="16" t="n"/>
      <c r="AA569" s="16" t="n"/>
      <c r="AB569" s="16" t="n"/>
      <c r="AC569" s="16" t="n"/>
      <c r="AD569" s="16" t="n"/>
      <c r="AE569" s="16" t="n"/>
      <c r="AF569" s="16" t="n"/>
      <c r="AG569" s="16" t="n"/>
      <c r="AH569" s="23" t="n"/>
      <c r="AI569" s="21">
        <f>IF(X569="","",IF(G569="MXN",X569,IF(AH569="","",X569*AH569)))</f>
        <v/>
      </c>
      <c r="AJ569" s="16" t="n"/>
      <c r="AK569" s="24">
        <f>IF(B569="","",CHOOSE(WEEKDAY(B569,2),"Lunes","Martes","Miércoles","Jueves","Viernes","Sábado","Domingo"))</f>
        <v/>
      </c>
      <c r="AL569" s="24">
        <f>IF(C569="","",IF(HOUR(C569)&lt;6,"00-06",IF(HOUR(C569)&lt;10,"06-10",IF(HOUR(C569)&lt;14,"10-14",IF(HOUR(C569)&lt;18,"14-18",IF(HOUR(C569)&lt;22,"18-22","22-24"))))))</f>
        <v/>
      </c>
      <c r="AM569" s="21">
        <f>IF(B569="","",SUMIFS($X$7:X569,$AJ$7:AJ569,"&lt;&gt;No",$B$7:B569,"&lt;&gt;"))</f>
        <v/>
      </c>
      <c r="AN569" s="22">
        <f>IF(B569="","",SUMIFS($Y$7:Y569,$AJ$7:AJ569,"&lt;&gt;No",$B$7:B569,"&lt;&gt;"))</f>
        <v/>
      </c>
    </row>
    <row r="570">
      <c r="A570" s="16" t="n"/>
      <c r="B570" s="17" t="n"/>
      <c r="C570" s="18" t="n"/>
      <c r="D570" s="18" t="n"/>
      <c r="E570" s="16" t="n"/>
      <c r="F570" s="16" t="n"/>
      <c r="G570" s="16" t="n"/>
      <c r="H570" s="16" t="n"/>
      <c r="I570" s="16" t="n"/>
      <c r="J570" s="16" t="n"/>
      <c r="K570" s="16" t="n"/>
      <c r="L570" s="16" t="n"/>
      <c r="M570" s="19" t="n"/>
      <c r="N570" s="19" t="n"/>
      <c r="O570" s="19" t="n"/>
      <c r="P570" s="19" t="n"/>
      <c r="Q570" s="19" t="n"/>
      <c r="R570" s="20" t="n"/>
      <c r="S570" s="19" t="n"/>
      <c r="T570" s="20" t="n"/>
      <c r="U570" s="20" t="n"/>
      <c r="V570" s="20" t="n"/>
      <c r="W570" s="20" t="n"/>
      <c r="X570" s="21">
        <f>IF(T570="","",T570-IF(U570="",0,U570)-IF(V570="",0,V570)-IF(W570="",0,W570))</f>
        <v/>
      </c>
      <c r="Y570" s="22">
        <f>IF(OR(R570="",R570=0,X570=""),"",X570/R570)</f>
        <v/>
      </c>
      <c r="Z570" s="16" t="n"/>
      <c r="AA570" s="16" t="n"/>
      <c r="AB570" s="16" t="n"/>
      <c r="AC570" s="16" t="n"/>
      <c r="AD570" s="16" t="n"/>
      <c r="AE570" s="16" t="n"/>
      <c r="AF570" s="16" t="n"/>
      <c r="AG570" s="16" t="n"/>
      <c r="AH570" s="23" t="n"/>
      <c r="AI570" s="21">
        <f>IF(X570="","",IF(G570="MXN",X570,IF(AH570="","",X570*AH570)))</f>
        <v/>
      </c>
      <c r="AJ570" s="16" t="n"/>
      <c r="AK570" s="24">
        <f>IF(B570="","",CHOOSE(WEEKDAY(B570,2),"Lunes","Martes","Miércoles","Jueves","Viernes","Sábado","Domingo"))</f>
        <v/>
      </c>
      <c r="AL570" s="24">
        <f>IF(C570="","",IF(HOUR(C570)&lt;6,"00-06",IF(HOUR(C570)&lt;10,"06-10",IF(HOUR(C570)&lt;14,"10-14",IF(HOUR(C570)&lt;18,"14-18",IF(HOUR(C570)&lt;22,"18-22","22-24"))))))</f>
        <v/>
      </c>
      <c r="AM570" s="21">
        <f>IF(B570="","",SUMIFS($X$7:X570,$AJ$7:AJ570,"&lt;&gt;No",$B$7:B570,"&lt;&gt;"))</f>
        <v/>
      </c>
      <c r="AN570" s="22">
        <f>IF(B570="","",SUMIFS($Y$7:Y570,$AJ$7:AJ570,"&lt;&gt;No",$B$7:B570,"&lt;&gt;"))</f>
        <v/>
      </c>
    </row>
    <row r="571">
      <c r="A571" s="16" t="n"/>
      <c r="B571" s="17" t="n"/>
      <c r="C571" s="18" t="n"/>
      <c r="D571" s="18" t="n"/>
      <c r="E571" s="16" t="n"/>
      <c r="F571" s="16" t="n"/>
      <c r="G571" s="16" t="n"/>
      <c r="H571" s="16" t="n"/>
      <c r="I571" s="16" t="n"/>
      <c r="J571" s="16" t="n"/>
      <c r="K571" s="16" t="n"/>
      <c r="L571" s="16" t="n"/>
      <c r="M571" s="19" t="n"/>
      <c r="N571" s="19" t="n"/>
      <c r="O571" s="19" t="n"/>
      <c r="P571" s="19" t="n"/>
      <c r="Q571" s="19" t="n"/>
      <c r="R571" s="20" t="n"/>
      <c r="S571" s="19" t="n"/>
      <c r="T571" s="20" t="n"/>
      <c r="U571" s="20" t="n"/>
      <c r="V571" s="20" t="n"/>
      <c r="W571" s="20" t="n"/>
      <c r="X571" s="21">
        <f>IF(T571="","",T571-IF(U571="",0,U571)-IF(V571="",0,V571)-IF(W571="",0,W571))</f>
        <v/>
      </c>
      <c r="Y571" s="22">
        <f>IF(OR(R571="",R571=0,X571=""),"",X571/R571)</f>
        <v/>
      </c>
      <c r="Z571" s="16" t="n"/>
      <c r="AA571" s="16" t="n"/>
      <c r="AB571" s="16" t="n"/>
      <c r="AC571" s="16" t="n"/>
      <c r="AD571" s="16" t="n"/>
      <c r="AE571" s="16" t="n"/>
      <c r="AF571" s="16" t="n"/>
      <c r="AG571" s="16" t="n"/>
      <c r="AH571" s="23" t="n"/>
      <c r="AI571" s="21">
        <f>IF(X571="","",IF(G571="MXN",X571,IF(AH571="","",X571*AH571)))</f>
        <v/>
      </c>
      <c r="AJ571" s="16" t="n"/>
      <c r="AK571" s="24">
        <f>IF(B571="","",CHOOSE(WEEKDAY(B571,2),"Lunes","Martes","Miércoles","Jueves","Viernes","Sábado","Domingo"))</f>
        <v/>
      </c>
      <c r="AL571" s="24">
        <f>IF(C571="","",IF(HOUR(C571)&lt;6,"00-06",IF(HOUR(C571)&lt;10,"06-10",IF(HOUR(C571)&lt;14,"10-14",IF(HOUR(C571)&lt;18,"14-18",IF(HOUR(C571)&lt;22,"18-22","22-24"))))))</f>
        <v/>
      </c>
      <c r="AM571" s="21">
        <f>IF(B571="","",SUMIFS($X$7:X571,$AJ$7:AJ571,"&lt;&gt;No",$B$7:B571,"&lt;&gt;"))</f>
        <v/>
      </c>
      <c r="AN571" s="22">
        <f>IF(B571="","",SUMIFS($Y$7:Y571,$AJ$7:AJ571,"&lt;&gt;No",$B$7:B571,"&lt;&gt;"))</f>
        <v/>
      </c>
    </row>
    <row r="572">
      <c r="A572" s="16" t="n"/>
      <c r="B572" s="17" t="n"/>
      <c r="C572" s="18" t="n"/>
      <c r="D572" s="18" t="n"/>
      <c r="E572" s="16" t="n"/>
      <c r="F572" s="16" t="n"/>
      <c r="G572" s="16" t="n"/>
      <c r="H572" s="16" t="n"/>
      <c r="I572" s="16" t="n"/>
      <c r="J572" s="16" t="n"/>
      <c r="K572" s="16" t="n"/>
      <c r="L572" s="16" t="n"/>
      <c r="M572" s="19" t="n"/>
      <c r="N572" s="19" t="n"/>
      <c r="O572" s="19" t="n"/>
      <c r="P572" s="19" t="n"/>
      <c r="Q572" s="19" t="n"/>
      <c r="R572" s="20" t="n"/>
      <c r="S572" s="19" t="n"/>
      <c r="T572" s="20" t="n"/>
      <c r="U572" s="20" t="n"/>
      <c r="V572" s="20" t="n"/>
      <c r="W572" s="20" t="n"/>
      <c r="X572" s="21">
        <f>IF(T572="","",T572-IF(U572="",0,U572)-IF(V572="",0,V572)-IF(W572="",0,W572))</f>
        <v/>
      </c>
      <c r="Y572" s="22">
        <f>IF(OR(R572="",R572=0,X572=""),"",X572/R572)</f>
        <v/>
      </c>
      <c r="Z572" s="16" t="n"/>
      <c r="AA572" s="16" t="n"/>
      <c r="AB572" s="16" t="n"/>
      <c r="AC572" s="16" t="n"/>
      <c r="AD572" s="16" t="n"/>
      <c r="AE572" s="16" t="n"/>
      <c r="AF572" s="16" t="n"/>
      <c r="AG572" s="16" t="n"/>
      <c r="AH572" s="23" t="n"/>
      <c r="AI572" s="21">
        <f>IF(X572="","",IF(G572="MXN",X572,IF(AH572="","",X572*AH572)))</f>
        <v/>
      </c>
      <c r="AJ572" s="16" t="n"/>
      <c r="AK572" s="24">
        <f>IF(B572="","",CHOOSE(WEEKDAY(B572,2),"Lunes","Martes","Miércoles","Jueves","Viernes","Sábado","Domingo"))</f>
        <v/>
      </c>
      <c r="AL572" s="24">
        <f>IF(C572="","",IF(HOUR(C572)&lt;6,"00-06",IF(HOUR(C572)&lt;10,"06-10",IF(HOUR(C572)&lt;14,"10-14",IF(HOUR(C572)&lt;18,"14-18",IF(HOUR(C572)&lt;22,"18-22","22-24"))))))</f>
        <v/>
      </c>
      <c r="AM572" s="21">
        <f>IF(B572="","",SUMIFS($X$7:X572,$AJ$7:AJ572,"&lt;&gt;No",$B$7:B572,"&lt;&gt;"))</f>
        <v/>
      </c>
      <c r="AN572" s="22">
        <f>IF(B572="","",SUMIFS($Y$7:Y572,$AJ$7:AJ572,"&lt;&gt;No",$B$7:B572,"&lt;&gt;"))</f>
        <v/>
      </c>
    </row>
    <row r="573">
      <c r="A573" s="16" t="n"/>
      <c r="B573" s="17" t="n"/>
      <c r="C573" s="18" t="n"/>
      <c r="D573" s="18" t="n"/>
      <c r="E573" s="16" t="n"/>
      <c r="F573" s="16" t="n"/>
      <c r="G573" s="16" t="n"/>
      <c r="H573" s="16" t="n"/>
      <c r="I573" s="16" t="n"/>
      <c r="J573" s="16" t="n"/>
      <c r="K573" s="16" t="n"/>
      <c r="L573" s="16" t="n"/>
      <c r="M573" s="19" t="n"/>
      <c r="N573" s="19" t="n"/>
      <c r="O573" s="19" t="n"/>
      <c r="P573" s="19" t="n"/>
      <c r="Q573" s="19" t="n"/>
      <c r="R573" s="20" t="n"/>
      <c r="S573" s="19" t="n"/>
      <c r="T573" s="20" t="n"/>
      <c r="U573" s="20" t="n"/>
      <c r="V573" s="20" t="n"/>
      <c r="W573" s="20" t="n"/>
      <c r="X573" s="21">
        <f>IF(T573="","",T573-IF(U573="",0,U573)-IF(V573="",0,V573)-IF(W573="",0,W573))</f>
        <v/>
      </c>
      <c r="Y573" s="22">
        <f>IF(OR(R573="",R573=0,X573=""),"",X573/R573)</f>
        <v/>
      </c>
      <c r="Z573" s="16" t="n"/>
      <c r="AA573" s="16" t="n"/>
      <c r="AB573" s="16" t="n"/>
      <c r="AC573" s="16" t="n"/>
      <c r="AD573" s="16" t="n"/>
      <c r="AE573" s="16" t="n"/>
      <c r="AF573" s="16" t="n"/>
      <c r="AG573" s="16" t="n"/>
      <c r="AH573" s="23" t="n"/>
      <c r="AI573" s="21">
        <f>IF(X573="","",IF(G573="MXN",X573,IF(AH573="","",X573*AH573)))</f>
        <v/>
      </c>
      <c r="AJ573" s="16" t="n"/>
      <c r="AK573" s="24">
        <f>IF(B573="","",CHOOSE(WEEKDAY(B573,2),"Lunes","Martes","Miércoles","Jueves","Viernes","Sábado","Domingo"))</f>
        <v/>
      </c>
      <c r="AL573" s="24">
        <f>IF(C573="","",IF(HOUR(C573)&lt;6,"00-06",IF(HOUR(C573)&lt;10,"06-10",IF(HOUR(C573)&lt;14,"10-14",IF(HOUR(C573)&lt;18,"14-18",IF(HOUR(C573)&lt;22,"18-22","22-24"))))))</f>
        <v/>
      </c>
      <c r="AM573" s="21">
        <f>IF(B573="","",SUMIFS($X$7:X573,$AJ$7:AJ573,"&lt;&gt;No",$B$7:B573,"&lt;&gt;"))</f>
        <v/>
      </c>
      <c r="AN573" s="22">
        <f>IF(B573="","",SUMIFS($Y$7:Y573,$AJ$7:AJ573,"&lt;&gt;No",$B$7:B573,"&lt;&gt;"))</f>
        <v/>
      </c>
    </row>
    <row r="574">
      <c r="A574" s="16" t="n"/>
      <c r="B574" s="17" t="n"/>
      <c r="C574" s="18" t="n"/>
      <c r="D574" s="18" t="n"/>
      <c r="E574" s="16" t="n"/>
      <c r="F574" s="16" t="n"/>
      <c r="G574" s="16" t="n"/>
      <c r="H574" s="16" t="n"/>
      <c r="I574" s="16" t="n"/>
      <c r="J574" s="16" t="n"/>
      <c r="K574" s="16" t="n"/>
      <c r="L574" s="16" t="n"/>
      <c r="M574" s="19" t="n"/>
      <c r="N574" s="19" t="n"/>
      <c r="O574" s="19" t="n"/>
      <c r="P574" s="19" t="n"/>
      <c r="Q574" s="19" t="n"/>
      <c r="R574" s="20" t="n"/>
      <c r="S574" s="19" t="n"/>
      <c r="T574" s="20" t="n"/>
      <c r="U574" s="20" t="n"/>
      <c r="V574" s="20" t="n"/>
      <c r="W574" s="20" t="n"/>
      <c r="X574" s="21">
        <f>IF(T574="","",T574-IF(U574="",0,U574)-IF(V574="",0,V574)-IF(W574="",0,W574))</f>
        <v/>
      </c>
      <c r="Y574" s="22">
        <f>IF(OR(R574="",R574=0,X574=""),"",X574/R574)</f>
        <v/>
      </c>
      <c r="Z574" s="16" t="n"/>
      <c r="AA574" s="16" t="n"/>
      <c r="AB574" s="16" t="n"/>
      <c r="AC574" s="16" t="n"/>
      <c r="AD574" s="16" t="n"/>
      <c r="AE574" s="16" t="n"/>
      <c r="AF574" s="16" t="n"/>
      <c r="AG574" s="16" t="n"/>
      <c r="AH574" s="23" t="n"/>
      <c r="AI574" s="21">
        <f>IF(X574="","",IF(G574="MXN",X574,IF(AH574="","",X574*AH574)))</f>
        <v/>
      </c>
      <c r="AJ574" s="16" t="n"/>
      <c r="AK574" s="24">
        <f>IF(B574="","",CHOOSE(WEEKDAY(B574,2),"Lunes","Martes","Miércoles","Jueves","Viernes","Sábado","Domingo"))</f>
        <v/>
      </c>
      <c r="AL574" s="24">
        <f>IF(C574="","",IF(HOUR(C574)&lt;6,"00-06",IF(HOUR(C574)&lt;10,"06-10",IF(HOUR(C574)&lt;14,"10-14",IF(HOUR(C574)&lt;18,"14-18",IF(HOUR(C574)&lt;22,"18-22","22-24"))))))</f>
        <v/>
      </c>
      <c r="AM574" s="21">
        <f>IF(B574="","",SUMIFS($X$7:X574,$AJ$7:AJ574,"&lt;&gt;No",$B$7:B574,"&lt;&gt;"))</f>
        <v/>
      </c>
      <c r="AN574" s="22">
        <f>IF(B574="","",SUMIFS($Y$7:Y574,$AJ$7:AJ574,"&lt;&gt;No",$B$7:B574,"&lt;&gt;"))</f>
        <v/>
      </c>
    </row>
    <row r="575">
      <c r="A575" s="16" t="n"/>
      <c r="B575" s="17" t="n"/>
      <c r="C575" s="18" t="n"/>
      <c r="D575" s="18" t="n"/>
      <c r="E575" s="16" t="n"/>
      <c r="F575" s="16" t="n"/>
      <c r="G575" s="16" t="n"/>
      <c r="H575" s="16" t="n"/>
      <c r="I575" s="16" t="n"/>
      <c r="J575" s="16" t="n"/>
      <c r="K575" s="16" t="n"/>
      <c r="L575" s="16" t="n"/>
      <c r="M575" s="19" t="n"/>
      <c r="N575" s="19" t="n"/>
      <c r="O575" s="19" t="n"/>
      <c r="P575" s="19" t="n"/>
      <c r="Q575" s="19" t="n"/>
      <c r="R575" s="20" t="n"/>
      <c r="S575" s="19" t="n"/>
      <c r="T575" s="20" t="n"/>
      <c r="U575" s="20" t="n"/>
      <c r="V575" s="20" t="n"/>
      <c r="W575" s="20" t="n"/>
      <c r="X575" s="21">
        <f>IF(T575="","",T575-IF(U575="",0,U575)-IF(V575="",0,V575)-IF(W575="",0,W575))</f>
        <v/>
      </c>
      <c r="Y575" s="22">
        <f>IF(OR(R575="",R575=0,X575=""),"",X575/R575)</f>
        <v/>
      </c>
      <c r="Z575" s="16" t="n"/>
      <c r="AA575" s="16" t="n"/>
      <c r="AB575" s="16" t="n"/>
      <c r="AC575" s="16" t="n"/>
      <c r="AD575" s="16" t="n"/>
      <c r="AE575" s="16" t="n"/>
      <c r="AF575" s="16" t="n"/>
      <c r="AG575" s="16" t="n"/>
      <c r="AH575" s="23" t="n"/>
      <c r="AI575" s="21">
        <f>IF(X575="","",IF(G575="MXN",X575,IF(AH575="","",X575*AH575)))</f>
        <v/>
      </c>
      <c r="AJ575" s="16" t="n"/>
      <c r="AK575" s="24">
        <f>IF(B575="","",CHOOSE(WEEKDAY(B575,2),"Lunes","Martes","Miércoles","Jueves","Viernes","Sábado","Domingo"))</f>
        <v/>
      </c>
      <c r="AL575" s="24">
        <f>IF(C575="","",IF(HOUR(C575)&lt;6,"00-06",IF(HOUR(C575)&lt;10,"06-10",IF(HOUR(C575)&lt;14,"10-14",IF(HOUR(C575)&lt;18,"14-18",IF(HOUR(C575)&lt;22,"18-22","22-24"))))))</f>
        <v/>
      </c>
      <c r="AM575" s="21">
        <f>IF(B575="","",SUMIFS($X$7:X575,$AJ$7:AJ575,"&lt;&gt;No",$B$7:B575,"&lt;&gt;"))</f>
        <v/>
      </c>
      <c r="AN575" s="22">
        <f>IF(B575="","",SUMIFS($Y$7:Y575,$AJ$7:AJ575,"&lt;&gt;No",$B$7:B575,"&lt;&gt;"))</f>
        <v/>
      </c>
    </row>
    <row r="576">
      <c r="A576" s="16" t="n"/>
      <c r="B576" s="17" t="n"/>
      <c r="C576" s="18" t="n"/>
      <c r="D576" s="18" t="n"/>
      <c r="E576" s="16" t="n"/>
      <c r="F576" s="16" t="n"/>
      <c r="G576" s="16" t="n"/>
      <c r="H576" s="16" t="n"/>
      <c r="I576" s="16" t="n"/>
      <c r="J576" s="16" t="n"/>
      <c r="K576" s="16" t="n"/>
      <c r="L576" s="16" t="n"/>
      <c r="M576" s="19" t="n"/>
      <c r="N576" s="19" t="n"/>
      <c r="O576" s="19" t="n"/>
      <c r="P576" s="19" t="n"/>
      <c r="Q576" s="19" t="n"/>
      <c r="R576" s="20" t="n"/>
      <c r="S576" s="19" t="n"/>
      <c r="T576" s="20" t="n"/>
      <c r="U576" s="20" t="n"/>
      <c r="V576" s="20" t="n"/>
      <c r="W576" s="20" t="n"/>
      <c r="X576" s="21">
        <f>IF(T576="","",T576-IF(U576="",0,U576)-IF(V576="",0,V576)-IF(W576="",0,W576))</f>
        <v/>
      </c>
      <c r="Y576" s="22">
        <f>IF(OR(R576="",R576=0,X576=""),"",X576/R576)</f>
        <v/>
      </c>
      <c r="Z576" s="16" t="n"/>
      <c r="AA576" s="16" t="n"/>
      <c r="AB576" s="16" t="n"/>
      <c r="AC576" s="16" t="n"/>
      <c r="AD576" s="16" t="n"/>
      <c r="AE576" s="16" t="n"/>
      <c r="AF576" s="16" t="n"/>
      <c r="AG576" s="16" t="n"/>
      <c r="AH576" s="23" t="n"/>
      <c r="AI576" s="21">
        <f>IF(X576="","",IF(G576="MXN",X576,IF(AH576="","",X576*AH576)))</f>
        <v/>
      </c>
      <c r="AJ576" s="16" t="n"/>
      <c r="AK576" s="24">
        <f>IF(B576="","",CHOOSE(WEEKDAY(B576,2),"Lunes","Martes","Miércoles","Jueves","Viernes","Sábado","Domingo"))</f>
        <v/>
      </c>
      <c r="AL576" s="24">
        <f>IF(C576="","",IF(HOUR(C576)&lt;6,"00-06",IF(HOUR(C576)&lt;10,"06-10",IF(HOUR(C576)&lt;14,"10-14",IF(HOUR(C576)&lt;18,"14-18",IF(HOUR(C576)&lt;22,"18-22","22-24"))))))</f>
        <v/>
      </c>
      <c r="AM576" s="21">
        <f>IF(B576="","",SUMIFS($X$7:X576,$AJ$7:AJ576,"&lt;&gt;No",$B$7:B576,"&lt;&gt;"))</f>
        <v/>
      </c>
      <c r="AN576" s="22">
        <f>IF(B576="","",SUMIFS($Y$7:Y576,$AJ$7:AJ576,"&lt;&gt;No",$B$7:B576,"&lt;&gt;"))</f>
        <v/>
      </c>
    </row>
    <row r="577">
      <c r="A577" s="16" t="n"/>
      <c r="B577" s="17" t="n"/>
      <c r="C577" s="18" t="n"/>
      <c r="D577" s="18" t="n"/>
      <c r="E577" s="16" t="n"/>
      <c r="F577" s="16" t="n"/>
      <c r="G577" s="16" t="n"/>
      <c r="H577" s="16" t="n"/>
      <c r="I577" s="16" t="n"/>
      <c r="J577" s="16" t="n"/>
      <c r="K577" s="16" t="n"/>
      <c r="L577" s="16" t="n"/>
      <c r="M577" s="19" t="n"/>
      <c r="N577" s="19" t="n"/>
      <c r="O577" s="19" t="n"/>
      <c r="P577" s="19" t="n"/>
      <c r="Q577" s="19" t="n"/>
      <c r="R577" s="20" t="n"/>
      <c r="S577" s="19" t="n"/>
      <c r="T577" s="20" t="n"/>
      <c r="U577" s="20" t="n"/>
      <c r="V577" s="20" t="n"/>
      <c r="W577" s="20" t="n"/>
      <c r="X577" s="21">
        <f>IF(T577="","",T577-IF(U577="",0,U577)-IF(V577="",0,V577)-IF(W577="",0,W577))</f>
        <v/>
      </c>
      <c r="Y577" s="22">
        <f>IF(OR(R577="",R577=0,X577=""),"",X577/R577)</f>
        <v/>
      </c>
      <c r="Z577" s="16" t="n"/>
      <c r="AA577" s="16" t="n"/>
      <c r="AB577" s="16" t="n"/>
      <c r="AC577" s="16" t="n"/>
      <c r="AD577" s="16" t="n"/>
      <c r="AE577" s="16" t="n"/>
      <c r="AF577" s="16" t="n"/>
      <c r="AG577" s="16" t="n"/>
      <c r="AH577" s="23" t="n"/>
      <c r="AI577" s="21">
        <f>IF(X577="","",IF(G577="MXN",X577,IF(AH577="","",X577*AH577)))</f>
        <v/>
      </c>
      <c r="AJ577" s="16" t="n"/>
      <c r="AK577" s="24">
        <f>IF(B577="","",CHOOSE(WEEKDAY(B577,2),"Lunes","Martes","Miércoles","Jueves","Viernes","Sábado","Domingo"))</f>
        <v/>
      </c>
      <c r="AL577" s="24">
        <f>IF(C577="","",IF(HOUR(C577)&lt;6,"00-06",IF(HOUR(C577)&lt;10,"06-10",IF(HOUR(C577)&lt;14,"10-14",IF(HOUR(C577)&lt;18,"14-18",IF(HOUR(C577)&lt;22,"18-22","22-24"))))))</f>
        <v/>
      </c>
      <c r="AM577" s="21">
        <f>IF(B577="","",SUMIFS($X$7:X577,$AJ$7:AJ577,"&lt;&gt;No",$B$7:B577,"&lt;&gt;"))</f>
        <v/>
      </c>
      <c r="AN577" s="22">
        <f>IF(B577="","",SUMIFS($Y$7:Y577,$AJ$7:AJ577,"&lt;&gt;No",$B$7:B577,"&lt;&gt;"))</f>
        <v/>
      </c>
    </row>
    <row r="578">
      <c r="A578" s="16" t="n"/>
      <c r="B578" s="17" t="n"/>
      <c r="C578" s="18" t="n"/>
      <c r="D578" s="18" t="n"/>
      <c r="E578" s="16" t="n"/>
      <c r="F578" s="16" t="n"/>
      <c r="G578" s="16" t="n"/>
      <c r="H578" s="16" t="n"/>
      <c r="I578" s="16" t="n"/>
      <c r="J578" s="16" t="n"/>
      <c r="K578" s="16" t="n"/>
      <c r="L578" s="16" t="n"/>
      <c r="M578" s="19" t="n"/>
      <c r="N578" s="19" t="n"/>
      <c r="O578" s="19" t="n"/>
      <c r="P578" s="19" t="n"/>
      <c r="Q578" s="19" t="n"/>
      <c r="R578" s="20" t="n"/>
      <c r="S578" s="19" t="n"/>
      <c r="T578" s="20" t="n"/>
      <c r="U578" s="20" t="n"/>
      <c r="V578" s="20" t="n"/>
      <c r="W578" s="20" t="n"/>
      <c r="X578" s="21">
        <f>IF(T578="","",T578-IF(U578="",0,U578)-IF(V578="",0,V578)-IF(W578="",0,W578))</f>
        <v/>
      </c>
      <c r="Y578" s="22">
        <f>IF(OR(R578="",R578=0,X578=""),"",X578/R578)</f>
        <v/>
      </c>
      <c r="Z578" s="16" t="n"/>
      <c r="AA578" s="16" t="n"/>
      <c r="AB578" s="16" t="n"/>
      <c r="AC578" s="16" t="n"/>
      <c r="AD578" s="16" t="n"/>
      <c r="AE578" s="16" t="n"/>
      <c r="AF578" s="16" t="n"/>
      <c r="AG578" s="16" t="n"/>
      <c r="AH578" s="23" t="n"/>
      <c r="AI578" s="21">
        <f>IF(X578="","",IF(G578="MXN",X578,IF(AH578="","",X578*AH578)))</f>
        <v/>
      </c>
      <c r="AJ578" s="16" t="n"/>
      <c r="AK578" s="24">
        <f>IF(B578="","",CHOOSE(WEEKDAY(B578,2),"Lunes","Martes","Miércoles","Jueves","Viernes","Sábado","Domingo"))</f>
        <v/>
      </c>
      <c r="AL578" s="24">
        <f>IF(C578="","",IF(HOUR(C578)&lt;6,"00-06",IF(HOUR(C578)&lt;10,"06-10",IF(HOUR(C578)&lt;14,"10-14",IF(HOUR(C578)&lt;18,"14-18",IF(HOUR(C578)&lt;22,"18-22","22-24"))))))</f>
        <v/>
      </c>
      <c r="AM578" s="21">
        <f>IF(B578="","",SUMIFS($X$7:X578,$AJ$7:AJ578,"&lt;&gt;No",$B$7:B578,"&lt;&gt;"))</f>
        <v/>
      </c>
      <c r="AN578" s="22">
        <f>IF(B578="","",SUMIFS($Y$7:Y578,$AJ$7:AJ578,"&lt;&gt;No",$B$7:B578,"&lt;&gt;"))</f>
        <v/>
      </c>
    </row>
    <row r="579">
      <c r="A579" s="16" t="n"/>
      <c r="B579" s="17" t="n"/>
      <c r="C579" s="18" t="n"/>
      <c r="D579" s="18" t="n"/>
      <c r="E579" s="16" t="n"/>
      <c r="F579" s="16" t="n"/>
      <c r="G579" s="16" t="n"/>
      <c r="H579" s="16" t="n"/>
      <c r="I579" s="16" t="n"/>
      <c r="J579" s="16" t="n"/>
      <c r="K579" s="16" t="n"/>
      <c r="L579" s="16" t="n"/>
      <c r="M579" s="19" t="n"/>
      <c r="N579" s="19" t="n"/>
      <c r="O579" s="19" t="n"/>
      <c r="P579" s="19" t="n"/>
      <c r="Q579" s="19" t="n"/>
      <c r="R579" s="20" t="n"/>
      <c r="S579" s="19" t="n"/>
      <c r="T579" s="20" t="n"/>
      <c r="U579" s="20" t="n"/>
      <c r="V579" s="20" t="n"/>
      <c r="W579" s="20" t="n"/>
      <c r="X579" s="21">
        <f>IF(T579="","",T579-IF(U579="",0,U579)-IF(V579="",0,V579)-IF(W579="",0,W579))</f>
        <v/>
      </c>
      <c r="Y579" s="22">
        <f>IF(OR(R579="",R579=0,X579=""),"",X579/R579)</f>
        <v/>
      </c>
      <c r="Z579" s="16" t="n"/>
      <c r="AA579" s="16" t="n"/>
      <c r="AB579" s="16" t="n"/>
      <c r="AC579" s="16" t="n"/>
      <c r="AD579" s="16" t="n"/>
      <c r="AE579" s="16" t="n"/>
      <c r="AF579" s="16" t="n"/>
      <c r="AG579" s="16" t="n"/>
      <c r="AH579" s="23" t="n"/>
      <c r="AI579" s="21">
        <f>IF(X579="","",IF(G579="MXN",X579,IF(AH579="","",X579*AH579)))</f>
        <v/>
      </c>
      <c r="AJ579" s="16" t="n"/>
      <c r="AK579" s="24">
        <f>IF(B579="","",CHOOSE(WEEKDAY(B579,2),"Lunes","Martes","Miércoles","Jueves","Viernes","Sábado","Domingo"))</f>
        <v/>
      </c>
      <c r="AL579" s="24">
        <f>IF(C579="","",IF(HOUR(C579)&lt;6,"00-06",IF(HOUR(C579)&lt;10,"06-10",IF(HOUR(C579)&lt;14,"10-14",IF(HOUR(C579)&lt;18,"14-18",IF(HOUR(C579)&lt;22,"18-22","22-24"))))))</f>
        <v/>
      </c>
      <c r="AM579" s="21">
        <f>IF(B579="","",SUMIFS($X$7:X579,$AJ$7:AJ579,"&lt;&gt;No",$B$7:B579,"&lt;&gt;"))</f>
        <v/>
      </c>
      <c r="AN579" s="22">
        <f>IF(B579="","",SUMIFS($Y$7:Y579,$AJ$7:AJ579,"&lt;&gt;No",$B$7:B579,"&lt;&gt;"))</f>
        <v/>
      </c>
    </row>
    <row r="580">
      <c r="A580" s="16" t="n"/>
      <c r="B580" s="17" t="n"/>
      <c r="C580" s="18" t="n"/>
      <c r="D580" s="18" t="n"/>
      <c r="E580" s="16" t="n"/>
      <c r="F580" s="16" t="n"/>
      <c r="G580" s="16" t="n"/>
      <c r="H580" s="16" t="n"/>
      <c r="I580" s="16" t="n"/>
      <c r="J580" s="16" t="n"/>
      <c r="K580" s="16" t="n"/>
      <c r="L580" s="16" t="n"/>
      <c r="M580" s="19" t="n"/>
      <c r="N580" s="19" t="n"/>
      <c r="O580" s="19" t="n"/>
      <c r="P580" s="19" t="n"/>
      <c r="Q580" s="19" t="n"/>
      <c r="R580" s="20" t="n"/>
      <c r="S580" s="19" t="n"/>
      <c r="T580" s="20" t="n"/>
      <c r="U580" s="20" t="n"/>
      <c r="V580" s="20" t="n"/>
      <c r="W580" s="20" t="n"/>
      <c r="X580" s="21">
        <f>IF(T580="","",T580-IF(U580="",0,U580)-IF(V580="",0,V580)-IF(W580="",0,W580))</f>
        <v/>
      </c>
      <c r="Y580" s="22">
        <f>IF(OR(R580="",R580=0,X580=""),"",X580/R580)</f>
        <v/>
      </c>
      <c r="Z580" s="16" t="n"/>
      <c r="AA580" s="16" t="n"/>
      <c r="AB580" s="16" t="n"/>
      <c r="AC580" s="16" t="n"/>
      <c r="AD580" s="16" t="n"/>
      <c r="AE580" s="16" t="n"/>
      <c r="AF580" s="16" t="n"/>
      <c r="AG580" s="16" t="n"/>
      <c r="AH580" s="23" t="n"/>
      <c r="AI580" s="21">
        <f>IF(X580="","",IF(G580="MXN",X580,IF(AH580="","",X580*AH580)))</f>
        <v/>
      </c>
      <c r="AJ580" s="16" t="n"/>
      <c r="AK580" s="24">
        <f>IF(B580="","",CHOOSE(WEEKDAY(B580,2),"Lunes","Martes","Miércoles","Jueves","Viernes","Sábado","Domingo"))</f>
        <v/>
      </c>
      <c r="AL580" s="24">
        <f>IF(C580="","",IF(HOUR(C580)&lt;6,"00-06",IF(HOUR(C580)&lt;10,"06-10",IF(HOUR(C580)&lt;14,"10-14",IF(HOUR(C580)&lt;18,"14-18",IF(HOUR(C580)&lt;22,"18-22","22-24"))))))</f>
        <v/>
      </c>
      <c r="AM580" s="21">
        <f>IF(B580="","",SUMIFS($X$7:X580,$AJ$7:AJ580,"&lt;&gt;No",$B$7:B580,"&lt;&gt;"))</f>
        <v/>
      </c>
      <c r="AN580" s="22">
        <f>IF(B580="","",SUMIFS($Y$7:Y580,$AJ$7:AJ580,"&lt;&gt;No",$B$7:B580,"&lt;&gt;"))</f>
        <v/>
      </c>
    </row>
    <row r="581">
      <c r="A581" s="16" t="n"/>
      <c r="B581" s="17" t="n"/>
      <c r="C581" s="18" t="n"/>
      <c r="D581" s="18" t="n"/>
      <c r="E581" s="16" t="n"/>
      <c r="F581" s="16" t="n"/>
      <c r="G581" s="16" t="n"/>
      <c r="H581" s="16" t="n"/>
      <c r="I581" s="16" t="n"/>
      <c r="J581" s="16" t="n"/>
      <c r="K581" s="16" t="n"/>
      <c r="L581" s="16" t="n"/>
      <c r="M581" s="19" t="n"/>
      <c r="N581" s="19" t="n"/>
      <c r="O581" s="19" t="n"/>
      <c r="P581" s="19" t="n"/>
      <c r="Q581" s="19" t="n"/>
      <c r="R581" s="20" t="n"/>
      <c r="S581" s="19" t="n"/>
      <c r="T581" s="20" t="n"/>
      <c r="U581" s="20" t="n"/>
      <c r="V581" s="20" t="n"/>
      <c r="W581" s="20" t="n"/>
      <c r="X581" s="21">
        <f>IF(T581="","",T581-IF(U581="",0,U581)-IF(V581="",0,V581)-IF(W581="",0,W581))</f>
        <v/>
      </c>
      <c r="Y581" s="22">
        <f>IF(OR(R581="",R581=0,X581=""),"",X581/R581)</f>
        <v/>
      </c>
      <c r="Z581" s="16" t="n"/>
      <c r="AA581" s="16" t="n"/>
      <c r="AB581" s="16" t="n"/>
      <c r="AC581" s="16" t="n"/>
      <c r="AD581" s="16" t="n"/>
      <c r="AE581" s="16" t="n"/>
      <c r="AF581" s="16" t="n"/>
      <c r="AG581" s="16" t="n"/>
      <c r="AH581" s="23" t="n"/>
      <c r="AI581" s="21">
        <f>IF(X581="","",IF(G581="MXN",X581,IF(AH581="","",X581*AH581)))</f>
        <v/>
      </c>
      <c r="AJ581" s="16" t="n"/>
      <c r="AK581" s="24">
        <f>IF(B581="","",CHOOSE(WEEKDAY(B581,2),"Lunes","Martes","Miércoles","Jueves","Viernes","Sábado","Domingo"))</f>
        <v/>
      </c>
      <c r="AL581" s="24">
        <f>IF(C581="","",IF(HOUR(C581)&lt;6,"00-06",IF(HOUR(C581)&lt;10,"06-10",IF(HOUR(C581)&lt;14,"10-14",IF(HOUR(C581)&lt;18,"14-18",IF(HOUR(C581)&lt;22,"18-22","22-24"))))))</f>
        <v/>
      </c>
      <c r="AM581" s="21">
        <f>IF(B581="","",SUMIFS($X$7:X581,$AJ$7:AJ581,"&lt;&gt;No",$B$7:B581,"&lt;&gt;"))</f>
        <v/>
      </c>
      <c r="AN581" s="22">
        <f>IF(B581="","",SUMIFS($Y$7:Y581,$AJ$7:AJ581,"&lt;&gt;No",$B$7:B581,"&lt;&gt;"))</f>
        <v/>
      </c>
    </row>
    <row r="582">
      <c r="A582" s="16" t="n"/>
      <c r="B582" s="17" t="n"/>
      <c r="C582" s="18" t="n"/>
      <c r="D582" s="18" t="n"/>
      <c r="E582" s="16" t="n"/>
      <c r="F582" s="16" t="n"/>
      <c r="G582" s="16" t="n"/>
      <c r="H582" s="16" t="n"/>
      <c r="I582" s="16" t="n"/>
      <c r="J582" s="16" t="n"/>
      <c r="K582" s="16" t="n"/>
      <c r="L582" s="16" t="n"/>
      <c r="M582" s="19" t="n"/>
      <c r="N582" s="19" t="n"/>
      <c r="O582" s="19" t="n"/>
      <c r="P582" s="19" t="n"/>
      <c r="Q582" s="19" t="n"/>
      <c r="R582" s="20" t="n"/>
      <c r="S582" s="19" t="n"/>
      <c r="T582" s="20" t="n"/>
      <c r="U582" s="20" t="n"/>
      <c r="V582" s="20" t="n"/>
      <c r="W582" s="20" t="n"/>
      <c r="X582" s="21">
        <f>IF(T582="","",T582-IF(U582="",0,U582)-IF(V582="",0,V582)-IF(W582="",0,W582))</f>
        <v/>
      </c>
      <c r="Y582" s="22">
        <f>IF(OR(R582="",R582=0,X582=""),"",X582/R582)</f>
        <v/>
      </c>
      <c r="Z582" s="16" t="n"/>
      <c r="AA582" s="16" t="n"/>
      <c r="AB582" s="16" t="n"/>
      <c r="AC582" s="16" t="n"/>
      <c r="AD582" s="16" t="n"/>
      <c r="AE582" s="16" t="n"/>
      <c r="AF582" s="16" t="n"/>
      <c r="AG582" s="16" t="n"/>
      <c r="AH582" s="23" t="n"/>
      <c r="AI582" s="21">
        <f>IF(X582="","",IF(G582="MXN",X582,IF(AH582="","",X582*AH582)))</f>
        <v/>
      </c>
      <c r="AJ582" s="16" t="n"/>
      <c r="AK582" s="24">
        <f>IF(B582="","",CHOOSE(WEEKDAY(B582,2),"Lunes","Martes","Miércoles","Jueves","Viernes","Sábado","Domingo"))</f>
        <v/>
      </c>
      <c r="AL582" s="24">
        <f>IF(C582="","",IF(HOUR(C582)&lt;6,"00-06",IF(HOUR(C582)&lt;10,"06-10",IF(HOUR(C582)&lt;14,"10-14",IF(HOUR(C582)&lt;18,"14-18",IF(HOUR(C582)&lt;22,"18-22","22-24"))))))</f>
        <v/>
      </c>
      <c r="AM582" s="21">
        <f>IF(B582="","",SUMIFS($X$7:X582,$AJ$7:AJ582,"&lt;&gt;No",$B$7:B582,"&lt;&gt;"))</f>
        <v/>
      </c>
      <c r="AN582" s="22">
        <f>IF(B582="","",SUMIFS($Y$7:Y582,$AJ$7:AJ582,"&lt;&gt;No",$B$7:B582,"&lt;&gt;"))</f>
        <v/>
      </c>
    </row>
    <row r="583">
      <c r="A583" s="16" t="n"/>
      <c r="B583" s="17" t="n"/>
      <c r="C583" s="18" t="n"/>
      <c r="D583" s="18" t="n"/>
      <c r="E583" s="16" t="n"/>
      <c r="F583" s="16" t="n"/>
      <c r="G583" s="16" t="n"/>
      <c r="H583" s="16" t="n"/>
      <c r="I583" s="16" t="n"/>
      <c r="J583" s="16" t="n"/>
      <c r="K583" s="16" t="n"/>
      <c r="L583" s="16" t="n"/>
      <c r="M583" s="19" t="n"/>
      <c r="N583" s="19" t="n"/>
      <c r="O583" s="19" t="n"/>
      <c r="P583" s="19" t="n"/>
      <c r="Q583" s="19" t="n"/>
      <c r="R583" s="20" t="n"/>
      <c r="S583" s="19" t="n"/>
      <c r="T583" s="20" t="n"/>
      <c r="U583" s="20" t="n"/>
      <c r="V583" s="20" t="n"/>
      <c r="W583" s="20" t="n"/>
      <c r="X583" s="21">
        <f>IF(T583="","",T583-IF(U583="",0,U583)-IF(V583="",0,V583)-IF(W583="",0,W583))</f>
        <v/>
      </c>
      <c r="Y583" s="22">
        <f>IF(OR(R583="",R583=0,X583=""),"",X583/R583)</f>
        <v/>
      </c>
      <c r="Z583" s="16" t="n"/>
      <c r="AA583" s="16" t="n"/>
      <c r="AB583" s="16" t="n"/>
      <c r="AC583" s="16" t="n"/>
      <c r="AD583" s="16" t="n"/>
      <c r="AE583" s="16" t="n"/>
      <c r="AF583" s="16" t="n"/>
      <c r="AG583" s="16" t="n"/>
      <c r="AH583" s="23" t="n"/>
      <c r="AI583" s="21">
        <f>IF(X583="","",IF(G583="MXN",X583,IF(AH583="","",X583*AH583)))</f>
        <v/>
      </c>
      <c r="AJ583" s="16" t="n"/>
      <c r="AK583" s="24">
        <f>IF(B583="","",CHOOSE(WEEKDAY(B583,2),"Lunes","Martes","Miércoles","Jueves","Viernes","Sábado","Domingo"))</f>
        <v/>
      </c>
      <c r="AL583" s="24">
        <f>IF(C583="","",IF(HOUR(C583)&lt;6,"00-06",IF(HOUR(C583)&lt;10,"06-10",IF(HOUR(C583)&lt;14,"10-14",IF(HOUR(C583)&lt;18,"14-18",IF(HOUR(C583)&lt;22,"18-22","22-24"))))))</f>
        <v/>
      </c>
      <c r="AM583" s="21">
        <f>IF(B583="","",SUMIFS($X$7:X583,$AJ$7:AJ583,"&lt;&gt;No",$B$7:B583,"&lt;&gt;"))</f>
        <v/>
      </c>
      <c r="AN583" s="22">
        <f>IF(B583="","",SUMIFS($Y$7:Y583,$AJ$7:AJ583,"&lt;&gt;No",$B$7:B583,"&lt;&gt;"))</f>
        <v/>
      </c>
    </row>
    <row r="584">
      <c r="A584" s="16" t="n"/>
      <c r="B584" s="17" t="n"/>
      <c r="C584" s="18" t="n"/>
      <c r="D584" s="18" t="n"/>
      <c r="E584" s="16" t="n"/>
      <c r="F584" s="16" t="n"/>
      <c r="G584" s="16" t="n"/>
      <c r="H584" s="16" t="n"/>
      <c r="I584" s="16" t="n"/>
      <c r="J584" s="16" t="n"/>
      <c r="K584" s="16" t="n"/>
      <c r="L584" s="16" t="n"/>
      <c r="M584" s="19" t="n"/>
      <c r="N584" s="19" t="n"/>
      <c r="O584" s="19" t="n"/>
      <c r="P584" s="19" t="n"/>
      <c r="Q584" s="19" t="n"/>
      <c r="R584" s="20" t="n"/>
      <c r="S584" s="19" t="n"/>
      <c r="T584" s="20" t="n"/>
      <c r="U584" s="20" t="n"/>
      <c r="V584" s="20" t="n"/>
      <c r="W584" s="20" t="n"/>
      <c r="X584" s="21">
        <f>IF(T584="","",T584-IF(U584="",0,U584)-IF(V584="",0,V584)-IF(W584="",0,W584))</f>
        <v/>
      </c>
      <c r="Y584" s="22">
        <f>IF(OR(R584="",R584=0,X584=""),"",X584/R584)</f>
        <v/>
      </c>
      <c r="Z584" s="16" t="n"/>
      <c r="AA584" s="16" t="n"/>
      <c r="AB584" s="16" t="n"/>
      <c r="AC584" s="16" t="n"/>
      <c r="AD584" s="16" t="n"/>
      <c r="AE584" s="16" t="n"/>
      <c r="AF584" s="16" t="n"/>
      <c r="AG584" s="16" t="n"/>
      <c r="AH584" s="23" t="n"/>
      <c r="AI584" s="21">
        <f>IF(X584="","",IF(G584="MXN",X584,IF(AH584="","",X584*AH584)))</f>
        <v/>
      </c>
      <c r="AJ584" s="16" t="n"/>
      <c r="AK584" s="24">
        <f>IF(B584="","",CHOOSE(WEEKDAY(B584,2),"Lunes","Martes","Miércoles","Jueves","Viernes","Sábado","Domingo"))</f>
        <v/>
      </c>
      <c r="AL584" s="24">
        <f>IF(C584="","",IF(HOUR(C584)&lt;6,"00-06",IF(HOUR(C584)&lt;10,"06-10",IF(HOUR(C584)&lt;14,"10-14",IF(HOUR(C584)&lt;18,"14-18",IF(HOUR(C584)&lt;22,"18-22","22-24"))))))</f>
        <v/>
      </c>
      <c r="AM584" s="21">
        <f>IF(B584="","",SUMIFS($X$7:X584,$AJ$7:AJ584,"&lt;&gt;No",$B$7:B584,"&lt;&gt;"))</f>
        <v/>
      </c>
      <c r="AN584" s="22">
        <f>IF(B584="","",SUMIFS($Y$7:Y584,$AJ$7:AJ584,"&lt;&gt;No",$B$7:B584,"&lt;&gt;"))</f>
        <v/>
      </c>
    </row>
    <row r="585">
      <c r="A585" s="16" t="n"/>
      <c r="B585" s="17" t="n"/>
      <c r="C585" s="18" t="n"/>
      <c r="D585" s="18" t="n"/>
      <c r="E585" s="16" t="n"/>
      <c r="F585" s="16" t="n"/>
      <c r="G585" s="16" t="n"/>
      <c r="H585" s="16" t="n"/>
      <c r="I585" s="16" t="n"/>
      <c r="J585" s="16" t="n"/>
      <c r="K585" s="16" t="n"/>
      <c r="L585" s="16" t="n"/>
      <c r="M585" s="19" t="n"/>
      <c r="N585" s="19" t="n"/>
      <c r="O585" s="19" t="n"/>
      <c r="P585" s="19" t="n"/>
      <c r="Q585" s="19" t="n"/>
      <c r="R585" s="20" t="n"/>
      <c r="S585" s="19" t="n"/>
      <c r="T585" s="20" t="n"/>
      <c r="U585" s="20" t="n"/>
      <c r="V585" s="20" t="n"/>
      <c r="W585" s="20" t="n"/>
      <c r="X585" s="21">
        <f>IF(T585="","",T585-IF(U585="",0,U585)-IF(V585="",0,V585)-IF(W585="",0,W585))</f>
        <v/>
      </c>
      <c r="Y585" s="22">
        <f>IF(OR(R585="",R585=0,X585=""),"",X585/R585)</f>
        <v/>
      </c>
      <c r="Z585" s="16" t="n"/>
      <c r="AA585" s="16" t="n"/>
      <c r="AB585" s="16" t="n"/>
      <c r="AC585" s="16" t="n"/>
      <c r="AD585" s="16" t="n"/>
      <c r="AE585" s="16" t="n"/>
      <c r="AF585" s="16" t="n"/>
      <c r="AG585" s="16" t="n"/>
      <c r="AH585" s="23" t="n"/>
      <c r="AI585" s="21">
        <f>IF(X585="","",IF(G585="MXN",X585,IF(AH585="","",X585*AH585)))</f>
        <v/>
      </c>
      <c r="AJ585" s="16" t="n"/>
      <c r="AK585" s="24">
        <f>IF(B585="","",CHOOSE(WEEKDAY(B585,2),"Lunes","Martes","Miércoles","Jueves","Viernes","Sábado","Domingo"))</f>
        <v/>
      </c>
      <c r="AL585" s="24">
        <f>IF(C585="","",IF(HOUR(C585)&lt;6,"00-06",IF(HOUR(C585)&lt;10,"06-10",IF(HOUR(C585)&lt;14,"10-14",IF(HOUR(C585)&lt;18,"14-18",IF(HOUR(C585)&lt;22,"18-22","22-24"))))))</f>
        <v/>
      </c>
      <c r="AM585" s="21">
        <f>IF(B585="","",SUMIFS($X$7:X585,$AJ$7:AJ585,"&lt;&gt;No",$B$7:B585,"&lt;&gt;"))</f>
        <v/>
      </c>
      <c r="AN585" s="22">
        <f>IF(B585="","",SUMIFS($Y$7:Y585,$AJ$7:AJ585,"&lt;&gt;No",$B$7:B585,"&lt;&gt;"))</f>
        <v/>
      </c>
    </row>
    <row r="586">
      <c r="A586" s="16" t="n"/>
      <c r="B586" s="17" t="n"/>
      <c r="C586" s="18" t="n"/>
      <c r="D586" s="18" t="n"/>
      <c r="E586" s="16" t="n"/>
      <c r="F586" s="16" t="n"/>
      <c r="G586" s="16" t="n"/>
      <c r="H586" s="16" t="n"/>
      <c r="I586" s="16" t="n"/>
      <c r="J586" s="16" t="n"/>
      <c r="K586" s="16" t="n"/>
      <c r="L586" s="16" t="n"/>
      <c r="M586" s="19" t="n"/>
      <c r="N586" s="19" t="n"/>
      <c r="O586" s="19" t="n"/>
      <c r="P586" s="19" t="n"/>
      <c r="Q586" s="19" t="n"/>
      <c r="R586" s="20" t="n"/>
      <c r="S586" s="19" t="n"/>
      <c r="T586" s="20" t="n"/>
      <c r="U586" s="20" t="n"/>
      <c r="V586" s="20" t="n"/>
      <c r="W586" s="20" t="n"/>
      <c r="X586" s="21">
        <f>IF(T586="","",T586-IF(U586="",0,U586)-IF(V586="",0,V586)-IF(W586="",0,W586))</f>
        <v/>
      </c>
      <c r="Y586" s="22">
        <f>IF(OR(R586="",R586=0,X586=""),"",X586/R586)</f>
        <v/>
      </c>
      <c r="Z586" s="16" t="n"/>
      <c r="AA586" s="16" t="n"/>
      <c r="AB586" s="16" t="n"/>
      <c r="AC586" s="16" t="n"/>
      <c r="AD586" s="16" t="n"/>
      <c r="AE586" s="16" t="n"/>
      <c r="AF586" s="16" t="n"/>
      <c r="AG586" s="16" t="n"/>
      <c r="AH586" s="23" t="n"/>
      <c r="AI586" s="21">
        <f>IF(X586="","",IF(G586="MXN",X586,IF(AH586="","",X586*AH586)))</f>
        <v/>
      </c>
      <c r="AJ586" s="16" t="n"/>
      <c r="AK586" s="24">
        <f>IF(B586="","",CHOOSE(WEEKDAY(B586,2),"Lunes","Martes","Miércoles","Jueves","Viernes","Sábado","Domingo"))</f>
        <v/>
      </c>
      <c r="AL586" s="24">
        <f>IF(C586="","",IF(HOUR(C586)&lt;6,"00-06",IF(HOUR(C586)&lt;10,"06-10",IF(HOUR(C586)&lt;14,"10-14",IF(HOUR(C586)&lt;18,"14-18",IF(HOUR(C586)&lt;22,"18-22","22-24"))))))</f>
        <v/>
      </c>
      <c r="AM586" s="21">
        <f>IF(B586="","",SUMIFS($X$7:X586,$AJ$7:AJ586,"&lt;&gt;No",$B$7:B586,"&lt;&gt;"))</f>
        <v/>
      </c>
      <c r="AN586" s="22">
        <f>IF(B586="","",SUMIFS($Y$7:Y586,$AJ$7:AJ586,"&lt;&gt;No",$B$7:B586,"&lt;&gt;"))</f>
        <v/>
      </c>
    </row>
    <row r="587">
      <c r="A587" s="16" t="n"/>
      <c r="B587" s="17" t="n"/>
      <c r="C587" s="18" t="n"/>
      <c r="D587" s="18" t="n"/>
      <c r="E587" s="16" t="n"/>
      <c r="F587" s="16" t="n"/>
      <c r="G587" s="16" t="n"/>
      <c r="H587" s="16" t="n"/>
      <c r="I587" s="16" t="n"/>
      <c r="J587" s="16" t="n"/>
      <c r="K587" s="16" t="n"/>
      <c r="L587" s="16" t="n"/>
      <c r="M587" s="19" t="n"/>
      <c r="N587" s="19" t="n"/>
      <c r="O587" s="19" t="n"/>
      <c r="P587" s="19" t="n"/>
      <c r="Q587" s="19" t="n"/>
      <c r="R587" s="20" t="n"/>
      <c r="S587" s="19" t="n"/>
      <c r="T587" s="20" t="n"/>
      <c r="U587" s="20" t="n"/>
      <c r="V587" s="20" t="n"/>
      <c r="W587" s="20" t="n"/>
      <c r="X587" s="21">
        <f>IF(T587="","",T587-IF(U587="",0,U587)-IF(V587="",0,V587)-IF(W587="",0,W587))</f>
        <v/>
      </c>
      <c r="Y587" s="22">
        <f>IF(OR(R587="",R587=0,X587=""),"",X587/R587)</f>
        <v/>
      </c>
      <c r="Z587" s="16" t="n"/>
      <c r="AA587" s="16" t="n"/>
      <c r="AB587" s="16" t="n"/>
      <c r="AC587" s="16" t="n"/>
      <c r="AD587" s="16" t="n"/>
      <c r="AE587" s="16" t="n"/>
      <c r="AF587" s="16" t="n"/>
      <c r="AG587" s="16" t="n"/>
      <c r="AH587" s="23" t="n"/>
      <c r="AI587" s="21">
        <f>IF(X587="","",IF(G587="MXN",X587,IF(AH587="","",X587*AH587)))</f>
        <v/>
      </c>
      <c r="AJ587" s="16" t="n"/>
      <c r="AK587" s="24">
        <f>IF(B587="","",CHOOSE(WEEKDAY(B587,2),"Lunes","Martes","Miércoles","Jueves","Viernes","Sábado","Domingo"))</f>
        <v/>
      </c>
      <c r="AL587" s="24">
        <f>IF(C587="","",IF(HOUR(C587)&lt;6,"00-06",IF(HOUR(C587)&lt;10,"06-10",IF(HOUR(C587)&lt;14,"10-14",IF(HOUR(C587)&lt;18,"14-18",IF(HOUR(C587)&lt;22,"18-22","22-24"))))))</f>
        <v/>
      </c>
      <c r="AM587" s="21">
        <f>IF(B587="","",SUMIFS($X$7:X587,$AJ$7:AJ587,"&lt;&gt;No",$B$7:B587,"&lt;&gt;"))</f>
        <v/>
      </c>
      <c r="AN587" s="22">
        <f>IF(B587="","",SUMIFS($Y$7:Y587,$AJ$7:AJ587,"&lt;&gt;No",$B$7:B587,"&lt;&gt;"))</f>
        <v/>
      </c>
    </row>
    <row r="588">
      <c r="A588" s="16" t="n"/>
      <c r="B588" s="17" t="n"/>
      <c r="C588" s="18" t="n"/>
      <c r="D588" s="18" t="n"/>
      <c r="E588" s="16" t="n"/>
      <c r="F588" s="16" t="n"/>
      <c r="G588" s="16" t="n"/>
      <c r="H588" s="16" t="n"/>
      <c r="I588" s="16" t="n"/>
      <c r="J588" s="16" t="n"/>
      <c r="K588" s="16" t="n"/>
      <c r="L588" s="16" t="n"/>
      <c r="M588" s="19" t="n"/>
      <c r="N588" s="19" t="n"/>
      <c r="O588" s="19" t="n"/>
      <c r="P588" s="19" t="n"/>
      <c r="Q588" s="19" t="n"/>
      <c r="R588" s="20" t="n"/>
      <c r="S588" s="19" t="n"/>
      <c r="T588" s="20" t="n"/>
      <c r="U588" s="20" t="n"/>
      <c r="V588" s="20" t="n"/>
      <c r="W588" s="20" t="n"/>
      <c r="X588" s="21">
        <f>IF(T588="","",T588-IF(U588="",0,U588)-IF(V588="",0,V588)-IF(W588="",0,W588))</f>
        <v/>
      </c>
      <c r="Y588" s="22">
        <f>IF(OR(R588="",R588=0,X588=""),"",X588/R588)</f>
        <v/>
      </c>
      <c r="Z588" s="16" t="n"/>
      <c r="AA588" s="16" t="n"/>
      <c r="AB588" s="16" t="n"/>
      <c r="AC588" s="16" t="n"/>
      <c r="AD588" s="16" t="n"/>
      <c r="AE588" s="16" t="n"/>
      <c r="AF588" s="16" t="n"/>
      <c r="AG588" s="16" t="n"/>
      <c r="AH588" s="23" t="n"/>
      <c r="AI588" s="21">
        <f>IF(X588="","",IF(G588="MXN",X588,IF(AH588="","",X588*AH588)))</f>
        <v/>
      </c>
      <c r="AJ588" s="16" t="n"/>
      <c r="AK588" s="24">
        <f>IF(B588="","",CHOOSE(WEEKDAY(B588,2),"Lunes","Martes","Miércoles","Jueves","Viernes","Sábado","Domingo"))</f>
        <v/>
      </c>
      <c r="AL588" s="24">
        <f>IF(C588="","",IF(HOUR(C588)&lt;6,"00-06",IF(HOUR(C588)&lt;10,"06-10",IF(HOUR(C588)&lt;14,"10-14",IF(HOUR(C588)&lt;18,"14-18",IF(HOUR(C588)&lt;22,"18-22","22-24"))))))</f>
        <v/>
      </c>
      <c r="AM588" s="21">
        <f>IF(B588="","",SUMIFS($X$7:X588,$AJ$7:AJ588,"&lt;&gt;No",$B$7:B588,"&lt;&gt;"))</f>
        <v/>
      </c>
      <c r="AN588" s="22">
        <f>IF(B588="","",SUMIFS($Y$7:Y588,$AJ$7:AJ588,"&lt;&gt;No",$B$7:B588,"&lt;&gt;"))</f>
        <v/>
      </c>
    </row>
    <row r="589">
      <c r="A589" s="16" t="n"/>
      <c r="B589" s="17" t="n"/>
      <c r="C589" s="18" t="n"/>
      <c r="D589" s="18" t="n"/>
      <c r="E589" s="16" t="n"/>
      <c r="F589" s="16" t="n"/>
      <c r="G589" s="16" t="n"/>
      <c r="H589" s="16" t="n"/>
      <c r="I589" s="16" t="n"/>
      <c r="J589" s="16" t="n"/>
      <c r="K589" s="16" t="n"/>
      <c r="L589" s="16" t="n"/>
      <c r="M589" s="19" t="n"/>
      <c r="N589" s="19" t="n"/>
      <c r="O589" s="19" t="n"/>
      <c r="P589" s="19" t="n"/>
      <c r="Q589" s="19" t="n"/>
      <c r="R589" s="20" t="n"/>
      <c r="S589" s="19" t="n"/>
      <c r="T589" s="20" t="n"/>
      <c r="U589" s="20" t="n"/>
      <c r="V589" s="20" t="n"/>
      <c r="W589" s="20" t="n"/>
      <c r="X589" s="21">
        <f>IF(T589="","",T589-IF(U589="",0,U589)-IF(V589="",0,V589)-IF(W589="",0,W589))</f>
        <v/>
      </c>
      <c r="Y589" s="22">
        <f>IF(OR(R589="",R589=0,X589=""),"",X589/R589)</f>
        <v/>
      </c>
      <c r="Z589" s="16" t="n"/>
      <c r="AA589" s="16" t="n"/>
      <c r="AB589" s="16" t="n"/>
      <c r="AC589" s="16" t="n"/>
      <c r="AD589" s="16" t="n"/>
      <c r="AE589" s="16" t="n"/>
      <c r="AF589" s="16" t="n"/>
      <c r="AG589" s="16" t="n"/>
      <c r="AH589" s="23" t="n"/>
      <c r="AI589" s="21">
        <f>IF(X589="","",IF(G589="MXN",X589,IF(AH589="","",X589*AH589)))</f>
        <v/>
      </c>
      <c r="AJ589" s="16" t="n"/>
      <c r="AK589" s="24">
        <f>IF(B589="","",CHOOSE(WEEKDAY(B589,2),"Lunes","Martes","Miércoles","Jueves","Viernes","Sábado","Domingo"))</f>
        <v/>
      </c>
      <c r="AL589" s="24">
        <f>IF(C589="","",IF(HOUR(C589)&lt;6,"00-06",IF(HOUR(C589)&lt;10,"06-10",IF(HOUR(C589)&lt;14,"10-14",IF(HOUR(C589)&lt;18,"14-18",IF(HOUR(C589)&lt;22,"18-22","22-24"))))))</f>
        <v/>
      </c>
      <c r="AM589" s="21">
        <f>IF(B589="","",SUMIFS($X$7:X589,$AJ$7:AJ589,"&lt;&gt;No",$B$7:B589,"&lt;&gt;"))</f>
        <v/>
      </c>
      <c r="AN589" s="22">
        <f>IF(B589="","",SUMIFS($Y$7:Y589,$AJ$7:AJ589,"&lt;&gt;No",$B$7:B589,"&lt;&gt;"))</f>
        <v/>
      </c>
    </row>
    <row r="590">
      <c r="A590" s="16" t="n"/>
      <c r="B590" s="17" t="n"/>
      <c r="C590" s="18" t="n"/>
      <c r="D590" s="18" t="n"/>
      <c r="E590" s="16" t="n"/>
      <c r="F590" s="16" t="n"/>
      <c r="G590" s="16" t="n"/>
      <c r="H590" s="16" t="n"/>
      <c r="I590" s="16" t="n"/>
      <c r="J590" s="16" t="n"/>
      <c r="K590" s="16" t="n"/>
      <c r="L590" s="16" t="n"/>
      <c r="M590" s="19" t="n"/>
      <c r="N590" s="19" t="n"/>
      <c r="O590" s="19" t="n"/>
      <c r="P590" s="19" t="n"/>
      <c r="Q590" s="19" t="n"/>
      <c r="R590" s="20" t="n"/>
      <c r="S590" s="19" t="n"/>
      <c r="T590" s="20" t="n"/>
      <c r="U590" s="20" t="n"/>
      <c r="V590" s="20" t="n"/>
      <c r="W590" s="20" t="n"/>
      <c r="X590" s="21">
        <f>IF(T590="","",T590-IF(U590="",0,U590)-IF(V590="",0,V590)-IF(W590="",0,W590))</f>
        <v/>
      </c>
      <c r="Y590" s="22">
        <f>IF(OR(R590="",R590=0,X590=""),"",X590/R590)</f>
        <v/>
      </c>
      <c r="Z590" s="16" t="n"/>
      <c r="AA590" s="16" t="n"/>
      <c r="AB590" s="16" t="n"/>
      <c r="AC590" s="16" t="n"/>
      <c r="AD590" s="16" t="n"/>
      <c r="AE590" s="16" t="n"/>
      <c r="AF590" s="16" t="n"/>
      <c r="AG590" s="16" t="n"/>
      <c r="AH590" s="23" t="n"/>
      <c r="AI590" s="21">
        <f>IF(X590="","",IF(G590="MXN",X590,IF(AH590="","",X590*AH590)))</f>
        <v/>
      </c>
      <c r="AJ590" s="16" t="n"/>
      <c r="AK590" s="24">
        <f>IF(B590="","",CHOOSE(WEEKDAY(B590,2),"Lunes","Martes","Miércoles","Jueves","Viernes","Sábado","Domingo"))</f>
        <v/>
      </c>
      <c r="AL590" s="24">
        <f>IF(C590="","",IF(HOUR(C590)&lt;6,"00-06",IF(HOUR(C590)&lt;10,"06-10",IF(HOUR(C590)&lt;14,"10-14",IF(HOUR(C590)&lt;18,"14-18",IF(HOUR(C590)&lt;22,"18-22","22-24"))))))</f>
        <v/>
      </c>
      <c r="AM590" s="21">
        <f>IF(B590="","",SUMIFS($X$7:X590,$AJ$7:AJ590,"&lt;&gt;No",$B$7:B590,"&lt;&gt;"))</f>
        <v/>
      </c>
      <c r="AN590" s="22">
        <f>IF(B590="","",SUMIFS($Y$7:Y590,$AJ$7:AJ590,"&lt;&gt;No",$B$7:B590,"&lt;&gt;"))</f>
        <v/>
      </c>
    </row>
    <row r="591">
      <c r="A591" s="16" t="n"/>
      <c r="B591" s="17" t="n"/>
      <c r="C591" s="18" t="n"/>
      <c r="D591" s="18" t="n"/>
      <c r="E591" s="16" t="n"/>
      <c r="F591" s="16" t="n"/>
      <c r="G591" s="16" t="n"/>
      <c r="H591" s="16" t="n"/>
      <c r="I591" s="16" t="n"/>
      <c r="J591" s="16" t="n"/>
      <c r="K591" s="16" t="n"/>
      <c r="L591" s="16" t="n"/>
      <c r="M591" s="19" t="n"/>
      <c r="N591" s="19" t="n"/>
      <c r="O591" s="19" t="n"/>
      <c r="P591" s="19" t="n"/>
      <c r="Q591" s="19" t="n"/>
      <c r="R591" s="20" t="n"/>
      <c r="S591" s="19" t="n"/>
      <c r="T591" s="20" t="n"/>
      <c r="U591" s="20" t="n"/>
      <c r="V591" s="20" t="n"/>
      <c r="W591" s="20" t="n"/>
      <c r="X591" s="21">
        <f>IF(T591="","",T591-IF(U591="",0,U591)-IF(V591="",0,V591)-IF(W591="",0,W591))</f>
        <v/>
      </c>
      <c r="Y591" s="22">
        <f>IF(OR(R591="",R591=0,X591=""),"",X591/R591)</f>
        <v/>
      </c>
      <c r="Z591" s="16" t="n"/>
      <c r="AA591" s="16" t="n"/>
      <c r="AB591" s="16" t="n"/>
      <c r="AC591" s="16" t="n"/>
      <c r="AD591" s="16" t="n"/>
      <c r="AE591" s="16" t="n"/>
      <c r="AF591" s="16" t="n"/>
      <c r="AG591" s="16" t="n"/>
      <c r="AH591" s="23" t="n"/>
      <c r="AI591" s="21">
        <f>IF(X591="","",IF(G591="MXN",X591,IF(AH591="","",X591*AH591)))</f>
        <v/>
      </c>
      <c r="AJ591" s="16" t="n"/>
      <c r="AK591" s="24">
        <f>IF(B591="","",CHOOSE(WEEKDAY(B591,2),"Lunes","Martes","Miércoles","Jueves","Viernes","Sábado","Domingo"))</f>
        <v/>
      </c>
      <c r="AL591" s="24">
        <f>IF(C591="","",IF(HOUR(C591)&lt;6,"00-06",IF(HOUR(C591)&lt;10,"06-10",IF(HOUR(C591)&lt;14,"10-14",IF(HOUR(C591)&lt;18,"14-18",IF(HOUR(C591)&lt;22,"18-22","22-24"))))))</f>
        <v/>
      </c>
      <c r="AM591" s="21">
        <f>IF(B591="","",SUMIFS($X$7:X591,$AJ$7:AJ591,"&lt;&gt;No",$B$7:B591,"&lt;&gt;"))</f>
        <v/>
      </c>
      <c r="AN591" s="22">
        <f>IF(B591="","",SUMIFS($Y$7:Y591,$AJ$7:AJ591,"&lt;&gt;No",$B$7:B591,"&lt;&gt;"))</f>
        <v/>
      </c>
    </row>
    <row r="592">
      <c r="A592" s="16" t="n"/>
      <c r="B592" s="17" t="n"/>
      <c r="C592" s="18" t="n"/>
      <c r="D592" s="18" t="n"/>
      <c r="E592" s="16" t="n"/>
      <c r="F592" s="16" t="n"/>
      <c r="G592" s="16" t="n"/>
      <c r="H592" s="16" t="n"/>
      <c r="I592" s="16" t="n"/>
      <c r="J592" s="16" t="n"/>
      <c r="K592" s="16" t="n"/>
      <c r="L592" s="16" t="n"/>
      <c r="M592" s="19" t="n"/>
      <c r="N592" s="19" t="n"/>
      <c r="O592" s="19" t="n"/>
      <c r="P592" s="19" t="n"/>
      <c r="Q592" s="19" t="n"/>
      <c r="R592" s="20" t="n"/>
      <c r="S592" s="19" t="n"/>
      <c r="T592" s="20" t="n"/>
      <c r="U592" s="20" t="n"/>
      <c r="V592" s="20" t="n"/>
      <c r="W592" s="20" t="n"/>
      <c r="X592" s="21">
        <f>IF(T592="","",T592-IF(U592="",0,U592)-IF(V592="",0,V592)-IF(W592="",0,W592))</f>
        <v/>
      </c>
      <c r="Y592" s="22">
        <f>IF(OR(R592="",R592=0,X592=""),"",X592/R592)</f>
        <v/>
      </c>
      <c r="Z592" s="16" t="n"/>
      <c r="AA592" s="16" t="n"/>
      <c r="AB592" s="16" t="n"/>
      <c r="AC592" s="16" t="n"/>
      <c r="AD592" s="16" t="n"/>
      <c r="AE592" s="16" t="n"/>
      <c r="AF592" s="16" t="n"/>
      <c r="AG592" s="16" t="n"/>
      <c r="AH592" s="23" t="n"/>
      <c r="AI592" s="21">
        <f>IF(X592="","",IF(G592="MXN",X592,IF(AH592="","",X592*AH592)))</f>
        <v/>
      </c>
      <c r="AJ592" s="16" t="n"/>
      <c r="AK592" s="24">
        <f>IF(B592="","",CHOOSE(WEEKDAY(B592,2),"Lunes","Martes","Miércoles","Jueves","Viernes","Sábado","Domingo"))</f>
        <v/>
      </c>
      <c r="AL592" s="24">
        <f>IF(C592="","",IF(HOUR(C592)&lt;6,"00-06",IF(HOUR(C592)&lt;10,"06-10",IF(HOUR(C592)&lt;14,"10-14",IF(HOUR(C592)&lt;18,"14-18",IF(HOUR(C592)&lt;22,"18-22","22-24"))))))</f>
        <v/>
      </c>
      <c r="AM592" s="21">
        <f>IF(B592="","",SUMIFS($X$7:X592,$AJ$7:AJ592,"&lt;&gt;No",$B$7:B592,"&lt;&gt;"))</f>
        <v/>
      </c>
      <c r="AN592" s="22">
        <f>IF(B592="","",SUMIFS($Y$7:Y592,$AJ$7:AJ592,"&lt;&gt;No",$B$7:B592,"&lt;&gt;"))</f>
        <v/>
      </c>
    </row>
    <row r="593">
      <c r="A593" s="16" t="n"/>
      <c r="B593" s="17" t="n"/>
      <c r="C593" s="18" t="n"/>
      <c r="D593" s="18" t="n"/>
      <c r="E593" s="16" t="n"/>
      <c r="F593" s="16" t="n"/>
      <c r="G593" s="16" t="n"/>
      <c r="H593" s="16" t="n"/>
      <c r="I593" s="16" t="n"/>
      <c r="J593" s="16" t="n"/>
      <c r="K593" s="16" t="n"/>
      <c r="L593" s="16" t="n"/>
      <c r="M593" s="19" t="n"/>
      <c r="N593" s="19" t="n"/>
      <c r="O593" s="19" t="n"/>
      <c r="P593" s="19" t="n"/>
      <c r="Q593" s="19" t="n"/>
      <c r="R593" s="20" t="n"/>
      <c r="S593" s="19" t="n"/>
      <c r="T593" s="20" t="n"/>
      <c r="U593" s="20" t="n"/>
      <c r="V593" s="20" t="n"/>
      <c r="W593" s="20" t="n"/>
      <c r="X593" s="21">
        <f>IF(T593="","",T593-IF(U593="",0,U593)-IF(V593="",0,V593)-IF(W593="",0,W593))</f>
        <v/>
      </c>
      <c r="Y593" s="22">
        <f>IF(OR(R593="",R593=0,X593=""),"",X593/R593)</f>
        <v/>
      </c>
      <c r="Z593" s="16" t="n"/>
      <c r="AA593" s="16" t="n"/>
      <c r="AB593" s="16" t="n"/>
      <c r="AC593" s="16" t="n"/>
      <c r="AD593" s="16" t="n"/>
      <c r="AE593" s="16" t="n"/>
      <c r="AF593" s="16" t="n"/>
      <c r="AG593" s="16" t="n"/>
      <c r="AH593" s="23" t="n"/>
      <c r="AI593" s="21">
        <f>IF(X593="","",IF(G593="MXN",X593,IF(AH593="","",X593*AH593)))</f>
        <v/>
      </c>
      <c r="AJ593" s="16" t="n"/>
      <c r="AK593" s="24">
        <f>IF(B593="","",CHOOSE(WEEKDAY(B593,2),"Lunes","Martes","Miércoles","Jueves","Viernes","Sábado","Domingo"))</f>
        <v/>
      </c>
      <c r="AL593" s="24">
        <f>IF(C593="","",IF(HOUR(C593)&lt;6,"00-06",IF(HOUR(C593)&lt;10,"06-10",IF(HOUR(C593)&lt;14,"10-14",IF(HOUR(C593)&lt;18,"14-18",IF(HOUR(C593)&lt;22,"18-22","22-24"))))))</f>
        <v/>
      </c>
      <c r="AM593" s="21">
        <f>IF(B593="","",SUMIFS($X$7:X593,$AJ$7:AJ593,"&lt;&gt;No",$B$7:B593,"&lt;&gt;"))</f>
        <v/>
      </c>
      <c r="AN593" s="22">
        <f>IF(B593="","",SUMIFS($Y$7:Y593,$AJ$7:AJ593,"&lt;&gt;No",$B$7:B593,"&lt;&gt;"))</f>
        <v/>
      </c>
    </row>
    <row r="594">
      <c r="A594" s="16" t="n"/>
      <c r="B594" s="17" t="n"/>
      <c r="C594" s="18" t="n"/>
      <c r="D594" s="18" t="n"/>
      <c r="E594" s="16" t="n"/>
      <c r="F594" s="16" t="n"/>
      <c r="G594" s="16" t="n"/>
      <c r="H594" s="16" t="n"/>
      <c r="I594" s="16" t="n"/>
      <c r="J594" s="16" t="n"/>
      <c r="K594" s="16" t="n"/>
      <c r="L594" s="16" t="n"/>
      <c r="M594" s="19" t="n"/>
      <c r="N594" s="19" t="n"/>
      <c r="O594" s="19" t="n"/>
      <c r="P594" s="19" t="n"/>
      <c r="Q594" s="19" t="n"/>
      <c r="R594" s="20" t="n"/>
      <c r="S594" s="19" t="n"/>
      <c r="T594" s="20" t="n"/>
      <c r="U594" s="20" t="n"/>
      <c r="V594" s="20" t="n"/>
      <c r="W594" s="20" t="n"/>
      <c r="X594" s="21">
        <f>IF(T594="","",T594-IF(U594="",0,U594)-IF(V594="",0,V594)-IF(W594="",0,W594))</f>
        <v/>
      </c>
      <c r="Y594" s="22">
        <f>IF(OR(R594="",R594=0,X594=""),"",X594/R594)</f>
        <v/>
      </c>
      <c r="Z594" s="16" t="n"/>
      <c r="AA594" s="16" t="n"/>
      <c r="AB594" s="16" t="n"/>
      <c r="AC594" s="16" t="n"/>
      <c r="AD594" s="16" t="n"/>
      <c r="AE594" s="16" t="n"/>
      <c r="AF594" s="16" t="n"/>
      <c r="AG594" s="16" t="n"/>
      <c r="AH594" s="23" t="n"/>
      <c r="AI594" s="21">
        <f>IF(X594="","",IF(G594="MXN",X594,IF(AH594="","",X594*AH594)))</f>
        <v/>
      </c>
      <c r="AJ594" s="16" t="n"/>
      <c r="AK594" s="24">
        <f>IF(B594="","",CHOOSE(WEEKDAY(B594,2),"Lunes","Martes","Miércoles","Jueves","Viernes","Sábado","Domingo"))</f>
        <v/>
      </c>
      <c r="AL594" s="24">
        <f>IF(C594="","",IF(HOUR(C594)&lt;6,"00-06",IF(HOUR(C594)&lt;10,"06-10",IF(HOUR(C594)&lt;14,"10-14",IF(HOUR(C594)&lt;18,"14-18",IF(HOUR(C594)&lt;22,"18-22","22-24"))))))</f>
        <v/>
      </c>
      <c r="AM594" s="21">
        <f>IF(B594="","",SUMIFS($X$7:X594,$AJ$7:AJ594,"&lt;&gt;No",$B$7:B594,"&lt;&gt;"))</f>
        <v/>
      </c>
      <c r="AN594" s="22">
        <f>IF(B594="","",SUMIFS($Y$7:Y594,$AJ$7:AJ594,"&lt;&gt;No",$B$7:B594,"&lt;&gt;"))</f>
        <v/>
      </c>
    </row>
    <row r="595">
      <c r="A595" s="16" t="n"/>
      <c r="B595" s="17" t="n"/>
      <c r="C595" s="18" t="n"/>
      <c r="D595" s="18" t="n"/>
      <c r="E595" s="16" t="n"/>
      <c r="F595" s="16" t="n"/>
      <c r="G595" s="16" t="n"/>
      <c r="H595" s="16" t="n"/>
      <c r="I595" s="16" t="n"/>
      <c r="J595" s="16" t="n"/>
      <c r="K595" s="16" t="n"/>
      <c r="L595" s="16" t="n"/>
      <c r="M595" s="19" t="n"/>
      <c r="N595" s="19" t="n"/>
      <c r="O595" s="19" t="n"/>
      <c r="P595" s="19" t="n"/>
      <c r="Q595" s="19" t="n"/>
      <c r="R595" s="20" t="n"/>
      <c r="S595" s="19" t="n"/>
      <c r="T595" s="20" t="n"/>
      <c r="U595" s="20" t="n"/>
      <c r="V595" s="20" t="n"/>
      <c r="W595" s="20" t="n"/>
      <c r="X595" s="21">
        <f>IF(T595="","",T595-IF(U595="",0,U595)-IF(V595="",0,V595)-IF(W595="",0,W595))</f>
        <v/>
      </c>
      <c r="Y595" s="22">
        <f>IF(OR(R595="",R595=0,X595=""),"",X595/R595)</f>
        <v/>
      </c>
      <c r="Z595" s="16" t="n"/>
      <c r="AA595" s="16" t="n"/>
      <c r="AB595" s="16" t="n"/>
      <c r="AC595" s="16" t="n"/>
      <c r="AD595" s="16" t="n"/>
      <c r="AE595" s="16" t="n"/>
      <c r="AF595" s="16" t="n"/>
      <c r="AG595" s="16" t="n"/>
      <c r="AH595" s="23" t="n"/>
      <c r="AI595" s="21">
        <f>IF(X595="","",IF(G595="MXN",X595,IF(AH595="","",X595*AH595)))</f>
        <v/>
      </c>
      <c r="AJ595" s="16" t="n"/>
      <c r="AK595" s="24">
        <f>IF(B595="","",CHOOSE(WEEKDAY(B595,2),"Lunes","Martes","Miércoles","Jueves","Viernes","Sábado","Domingo"))</f>
        <v/>
      </c>
      <c r="AL595" s="24">
        <f>IF(C595="","",IF(HOUR(C595)&lt;6,"00-06",IF(HOUR(C595)&lt;10,"06-10",IF(HOUR(C595)&lt;14,"10-14",IF(HOUR(C595)&lt;18,"14-18",IF(HOUR(C595)&lt;22,"18-22","22-24"))))))</f>
        <v/>
      </c>
      <c r="AM595" s="21">
        <f>IF(B595="","",SUMIFS($X$7:X595,$AJ$7:AJ595,"&lt;&gt;No",$B$7:B595,"&lt;&gt;"))</f>
        <v/>
      </c>
      <c r="AN595" s="22">
        <f>IF(B595="","",SUMIFS($Y$7:Y595,$AJ$7:AJ595,"&lt;&gt;No",$B$7:B595,"&lt;&gt;"))</f>
        <v/>
      </c>
    </row>
    <row r="596">
      <c r="A596" s="16" t="n"/>
      <c r="B596" s="17" t="n"/>
      <c r="C596" s="18" t="n"/>
      <c r="D596" s="18" t="n"/>
      <c r="E596" s="16" t="n"/>
      <c r="F596" s="16" t="n"/>
      <c r="G596" s="16" t="n"/>
      <c r="H596" s="16" t="n"/>
      <c r="I596" s="16" t="n"/>
      <c r="J596" s="16" t="n"/>
      <c r="K596" s="16" t="n"/>
      <c r="L596" s="16" t="n"/>
      <c r="M596" s="19" t="n"/>
      <c r="N596" s="19" t="n"/>
      <c r="O596" s="19" t="n"/>
      <c r="P596" s="19" t="n"/>
      <c r="Q596" s="19" t="n"/>
      <c r="R596" s="20" t="n"/>
      <c r="S596" s="19" t="n"/>
      <c r="T596" s="20" t="n"/>
      <c r="U596" s="20" t="n"/>
      <c r="V596" s="20" t="n"/>
      <c r="W596" s="20" t="n"/>
      <c r="X596" s="21">
        <f>IF(T596="","",T596-IF(U596="",0,U596)-IF(V596="",0,V596)-IF(W596="",0,W596))</f>
        <v/>
      </c>
      <c r="Y596" s="22">
        <f>IF(OR(R596="",R596=0,X596=""),"",X596/R596)</f>
        <v/>
      </c>
      <c r="Z596" s="16" t="n"/>
      <c r="AA596" s="16" t="n"/>
      <c r="AB596" s="16" t="n"/>
      <c r="AC596" s="16" t="n"/>
      <c r="AD596" s="16" t="n"/>
      <c r="AE596" s="16" t="n"/>
      <c r="AF596" s="16" t="n"/>
      <c r="AG596" s="16" t="n"/>
      <c r="AH596" s="23" t="n"/>
      <c r="AI596" s="21">
        <f>IF(X596="","",IF(G596="MXN",X596,IF(AH596="","",X596*AH596)))</f>
        <v/>
      </c>
      <c r="AJ596" s="16" t="n"/>
      <c r="AK596" s="24">
        <f>IF(B596="","",CHOOSE(WEEKDAY(B596,2),"Lunes","Martes","Miércoles","Jueves","Viernes","Sábado","Domingo"))</f>
        <v/>
      </c>
      <c r="AL596" s="24">
        <f>IF(C596="","",IF(HOUR(C596)&lt;6,"00-06",IF(HOUR(C596)&lt;10,"06-10",IF(HOUR(C596)&lt;14,"10-14",IF(HOUR(C596)&lt;18,"14-18",IF(HOUR(C596)&lt;22,"18-22","22-24"))))))</f>
        <v/>
      </c>
      <c r="AM596" s="21">
        <f>IF(B596="","",SUMIFS($X$7:X596,$AJ$7:AJ596,"&lt;&gt;No",$B$7:B596,"&lt;&gt;"))</f>
        <v/>
      </c>
      <c r="AN596" s="22">
        <f>IF(B596="","",SUMIFS($Y$7:Y596,$AJ$7:AJ596,"&lt;&gt;No",$B$7:B596,"&lt;&gt;"))</f>
        <v/>
      </c>
    </row>
    <row r="597">
      <c r="A597" s="16" t="n"/>
      <c r="B597" s="17" t="n"/>
      <c r="C597" s="18" t="n"/>
      <c r="D597" s="18" t="n"/>
      <c r="E597" s="16" t="n"/>
      <c r="F597" s="16" t="n"/>
      <c r="G597" s="16" t="n"/>
      <c r="H597" s="16" t="n"/>
      <c r="I597" s="16" t="n"/>
      <c r="J597" s="16" t="n"/>
      <c r="K597" s="16" t="n"/>
      <c r="L597" s="16" t="n"/>
      <c r="M597" s="19" t="n"/>
      <c r="N597" s="19" t="n"/>
      <c r="O597" s="19" t="n"/>
      <c r="P597" s="19" t="n"/>
      <c r="Q597" s="19" t="n"/>
      <c r="R597" s="20" t="n"/>
      <c r="S597" s="19" t="n"/>
      <c r="T597" s="20" t="n"/>
      <c r="U597" s="20" t="n"/>
      <c r="V597" s="20" t="n"/>
      <c r="W597" s="20" t="n"/>
      <c r="X597" s="21">
        <f>IF(T597="","",T597-IF(U597="",0,U597)-IF(V597="",0,V597)-IF(W597="",0,W597))</f>
        <v/>
      </c>
      <c r="Y597" s="22">
        <f>IF(OR(R597="",R597=0,X597=""),"",X597/R597)</f>
        <v/>
      </c>
      <c r="Z597" s="16" t="n"/>
      <c r="AA597" s="16" t="n"/>
      <c r="AB597" s="16" t="n"/>
      <c r="AC597" s="16" t="n"/>
      <c r="AD597" s="16" t="n"/>
      <c r="AE597" s="16" t="n"/>
      <c r="AF597" s="16" t="n"/>
      <c r="AG597" s="16" t="n"/>
      <c r="AH597" s="23" t="n"/>
      <c r="AI597" s="21">
        <f>IF(X597="","",IF(G597="MXN",X597,IF(AH597="","",X597*AH597)))</f>
        <v/>
      </c>
      <c r="AJ597" s="16" t="n"/>
      <c r="AK597" s="24">
        <f>IF(B597="","",CHOOSE(WEEKDAY(B597,2),"Lunes","Martes","Miércoles","Jueves","Viernes","Sábado","Domingo"))</f>
        <v/>
      </c>
      <c r="AL597" s="24">
        <f>IF(C597="","",IF(HOUR(C597)&lt;6,"00-06",IF(HOUR(C597)&lt;10,"06-10",IF(HOUR(C597)&lt;14,"10-14",IF(HOUR(C597)&lt;18,"14-18",IF(HOUR(C597)&lt;22,"18-22","22-24"))))))</f>
        <v/>
      </c>
      <c r="AM597" s="21">
        <f>IF(B597="","",SUMIFS($X$7:X597,$AJ$7:AJ597,"&lt;&gt;No",$B$7:B597,"&lt;&gt;"))</f>
        <v/>
      </c>
      <c r="AN597" s="22">
        <f>IF(B597="","",SUMIFS($Y$7:Y597,$AJ$7:AJ597,"&lt;&gt;No",$B$7:B597,"&lt;&gt;"))</f>
        <v/>
      </c>
    </row>
    <row r="598">
      <c r="A598" s="16" t="n"/>
      <c r="B598" s="17" t="n"/>
      <c r="C598" s="18" t="n"/>
      <c r="D598" s="18" t="n"/>
      <c r="E598" s="16" t="n"/>
      <c r="F598" s="16" t="n"/>
      <c r="G598" s="16" t="n"/>
      <c r="H598" s="16" t="n"/>
      <c r="I598" s="16" t="n"/>
      <c r="J598" s="16" t="n"/>
      <c r="K598" s="16" t="n"/>
      <c r="L598" s="16" t="n"/>
      <c r="M598" s="19" t="n"/>
      <c r="N598" s="19" t="n"/>
      <c r="O598" s="19" t="n"/>
      <c r="P598" s="19" t="n"/>
      <c r="Q598" s="19" t="n"/>
      <c r="R598" s="20" t="n"/>
      <c r="S598" s="19" t="n"/>
      <c r="T598" s="20" t="n"/>
      <c r="U598" s="20" t="n"/>
      <c r="V598" s="20" t="n"/>
      <c r="W598" s="20" t="n"/>
      <c r="X598" s="21">
        <f>IF(T598="","",T598-IF(U598="",0,U598)-IF(V598="",0,V598)-IF(W598="",0,W598))</f>
        <v/>
      </c>
      <c r="Y598" s="22">
        <f>IF(OR(R598="",R598=0,X598=""),"",X598/R598)</f>
        <v/>
      </c>
      <c r="Z598" s="16" t="n"/>
      <c r="AA598" s="16" t="n"/>
      <c r="AB598" s="16" t="n"/>
      <c r="AC598" s="16" t="n"/>
      <c r="AD598" s="16" t="n"/>
      <c r="AE598" s="16" t="n"/>
      <c r="AF598" s="16" t="n"/>
      <c r="AG598" s="16" t="n"/>
      <c r="AH598" s="23" t="n"/>
      <c r="AI598" s="21">
        <f>IF(X598="","",IF(G598="MXN",X598,IF(AH598="","",X598*AH598)))</f>
        <v/>
      </c>
      <c r="AJ598" s="16" t="n"/>
      <c r="AK598" s="24">
        <f>IF(B598="","",CHOOSE(WEEKDAY(B598,2),"Lunes","Martes","Miércoles","Jueves","Viernes","Sábado","Domingo"))</f>
        <v/>
      </c>
      <c r="AL598" s="24">
        <f>IF(C598="","",IF(HOUR(C598)&lt;6,"00-06",IF(HOUR(C598)&lt;10,"06-10",IF(HOUR(C598)&lt;14,"10-14",IF(HOUR(C598)&lt;18,"14-18",IF(HOUR(C598)&lt;22,"18-22","22-24"))))))</f>
        <v/>
      </c>
      <c r="AM598" s="21">
        <f>IF(B598="","",SUMIFS($X$7:X598,$AJ$7:AJ598,"&lt;&gt;No",$B$7:B598,"&lt;&gt;"))</f>
        <v/>
      </c>
      <c r="AN598" s="22">
        <f>IF(B598="","",SUMIFS($Y$7:Y598,$AJ$7:AJ598,"&lt;&gt;No",$B$7:B598,"&lt;&gt;"))</f>
        <v/>
      </c>
    </row>
    <row r="599">
      <c r="A599" s="16" t="n"/>
      <c r="B599" s="17" t="n"/>
      <c r="C599" s="18" t="n"/>
      <c r="D599" s="18" t="n"/>
      <c r="E599" s="16" t="n"/>
      <c r="F599" s="16" t="n"/>
      <c r="G599" s="16" t="n"/>
      <c r="H599" s="16" t="n"/>
      <c r="I599" s="16" t="n"/>
      <c r="J599" s="16" t="n"/>
      <c r="K599" s="16" t="n"/>
      <c r="L599" s="16" t="n"/>
      <c r="M599" s="19" t="n"/>
      <c r="N599" s="19" t="n"/>
      <c r="O599" s="19" t="n"/>
      <c r="P599" s="19" t="n"/>
      <c r="Q599" s="19" t="n"/>
      <c r="R599" s="20" t="n"/>
      <c r="S599" s="19" t="n"/>
      <c r="T599" s="20" t="n"/>
      <c r="U599" s="20" t="n"/>
      <c r="V599" s="20" t="n"/>
      <c r="W599" s="20" t="n"/>
      <c r="X599" s="21">
        <f>IF(T599="","",T599-IF(U599="",0,U599)-IF(V599="",0,V599)-IF(W599="",0,W599))</f>
        <v/>
      </c>
      <c r="Y599" s="22">
        <f>IF(OR(R599="",R599=0,X599=""),"",X599/R599)</f>
        <v/>
      </c>
      <c r="Z599" s="16" t="n"/>
      <c r="AA599" s="16" t="n"/>
      <c r="AB599" s="16" t="n"/>
      <c r="AC599" s="16" t="n"/>
      <c r="AD599" s="16" t="n"/>
      <c r="AE599" s="16" t="n"/>
      <c r="AF599" s="16" t="n"/>
      <c r="AG599" s="16" t="n"/>
      <c r="AH599" s="23" t="n"/>
      <c r="AI599" s="21">
        <f>IF(X599="","",IF(G599="MXN",X599,IF(AH599="","",X599*AH599)))</f>
        <v/>
      </c>
      <c r="AJ599" s="16" t="n"/>
      <c r="AK599" s="24">
        <f>IF(B599="","",CHOOSE(WEEKDAY(B599,2),"Lunes","Martes","Miércoles","Jueves","Viernes","Sábado","Domingo"))</f>
        <v/>
      </c>
      <c r="AL599" s="24">
        <f>IF(C599="","",IF(HOUR(C599)&lt;6,"00-06",IF(HOUR(C599)&lt;10,"06-10",IF(HOUR(C599)&lt;14,"10-14",IF(HOUR(C599)&lt;18,"14-18",IF(HOUR(C599)&lt;22,"18-22","22-24"))))))</f>
        <v/>
      </c>
      <c r="AM599" s="21">
        <f>IF(B599="","",SUMIFS($X$7:X599,$AJ$7:AJ599,"&lt;&gt;No",$B$7:B599,"&lt;&gt;"))</f>
        <v/>
      </c>
      <c r="AN599" s="22">
        <f>IF(B599="","",SUMIFS($Y$7:Y599,$AJ$7:AJ599,"&lt;&gt;No",$B$7:B599,"&lt;&gt;"))</f>
        <v/>
      </c>
    </row>
    <row r="600">
      <c r="A600" s="16" t="n"/>
      <c r="B600" s="17" t="n"/>
      <c r="C600" s="18" t="n"/>
      <c r="D600" s="18" t="n"/>
      <c r="E600" s="16" t="n"/>
      <c r="F600" s="16" t="n"/>
      <c r="G600" s="16" t="n"/>
      <c r="H600" s="16" t="n"/>
      <c r="I600" s="16" t="n"/>
      <c r="J600" s="16" t="n"/>
      <c r="K600" s="16" t="n"/>
      <c r="L600" s="16" t="n"/>
      <c r="M600" s="19" t="n"/>
      <c r="N600" s="19" t="n"/>
      <c r="O600" s="19" t="n"/>
      <c r="P600" s="19" t="n"/>
      <c r="Q600" s="19" t="n"/>
      <c r="R600" s="20" t="n"/>
      <c r="S600" s="19" t="n"/>
      <c r="T600" s="20" t="n"/>
      <c r="U600" s="20" t="n"/>
      <c r="V600" s="20" t="n"/>
      <c r="W600" s="20" t="n"/>
      <c r="X600" s="21">
        <f>IF(T600="","",T600-IF(U600="",0,U600)-IF(V600="",0,V600)-IF(W600="",0,W600))</f>
        <v/>
      </c>
      <c r="Y600" s="22">
        <f>IF(OR(R600="",R600=0,X600=""),"",X600/R600)</f>
        <v/>
      </c>
      <c r="Z600" s="16" t="n"/>
      <c r="AA600" s="16" t="n"/>
      <c r="AB600" s="16" t="n"/>
      <c r="AC600" s="16" t="n"/>
      <c r="AD600" s="16" t="n"/>
      <c r="AE600" s="16" t="n"/>
      <c r="AF600" s="16" t="n"/>
      <c r="AG600" s="16" t="n"/>
      <c r="AH600" s="23" t="n"/>
      <c r="AI600" s="21">
        <f>IF(X600="","",IF(G600="MXN",X600,IF(AH600="","",X600*AH600)))</f>
        <v/>
      </c>
      <c r="AJ600" s="16" t="n"/>
      <c r="AK600" s="24">
        <f>IF(B600="","",CHOOSE(WEEKDAY(B600,2),"Lunes","Martes","Miércoles","Jueves","Viernes","Sábado","Domingo"))</f>
        <v/>
      </c>
      <c r="AL600" s="24">
        <f>IF(C600="","",IF(HOUR(C600)&lt;6,"00-06",IF(HOUR(C600)&lt;10,"06-10",IF(HOUR(C600)&lt;14,"10-14",IF(HOUR(C600)&lt;18,"14-18",IF(HOUR(C600)&lt;22,"18-22","22-24"))))))</f>
        <v/>
      </c>
      <c r="AM600" s="21">
        <f>IF(B600="","",SUMIFS($X$7:X600,$AJ$7:AJ600,"&lt;&gt;No",$B$7:B600,"&lt;&gt;"))</f>
        <v/>
      </c>
      <c r="AN600" s="22">
        <f>IF(B600="","",SUMIFS($Y$7:Y600,$AJ$7:AJ600,"&lt;&gt;No",$B$7:B600,"&lt;&gt;"))</f>
        <v/>
      </c>
    </row>
    <row r="601">
      <c r="A601" s="16" t="n"/>
      <c r="B601" s="17" t="n"/>
      <c r="C601" s="18" t="n"/>
      <c r="D601" s="18" t="n"/>
      <c r="E601" s="16" t="n"/>
      <c r="F601" s="16" t="n"/>
      <c r="G601" s="16" t="n"/>
      <c r="H601" s="16" t="n"/>
      <c r="I601" s="16" t="n"/>
      <c r="J601" s="16" t="n"/>
      <c r="K601" s="16" t="n"/>
      <c r="L601" s="16" t="n"/>
      <c r="M601" s="19" t="n"/>
      <c r="N601" s="19" t="n"/>
      <c r="O601" s="19" t="n"/>
      <c r="P601" s="19" t="n"/>
      <c r="Q601" s="19" t="n"/>
      <c r="R601" s="20" t="n"/>
      <c r="S601" s="19" t="n"/>
      <c r="T601" s="20" t="n"/>
      <c r="U601" s="20" t="n"/>
      <c r="V601" s="20" t="n"/>
      <c r="W601" s="20" t="n"/>
      <c r="X601" s="21">
        <f>IF(T601="","",T601-IF(U601="",0,U601)-IF(V601="",0,V601)-IF(W601="",0,W601))</f>
        <v/>
      </c>
      <c r="Y601" s="22">
        <f>IF(OR(R601="",R601=0,X601=""),"",X601/R601)</f>
        <v/>
      </c>
      <c r="Z601" s="16" t="n"/>
      <c r="AA601" s="16" t="n"/>
      <c r="AB601" s="16" t="n"/>
      <c r="AC601" s="16" t="n"/>
      <c r="AD601" s="16" t="n"/>
      <c r="AE601" s="16" t="n"/>
      <c r="AF601" s="16" t="n"/>
      <c r="AG601" s="16" t="n"/>
      <c r="AH601" s="23" t="n"/>
      <c r="AI601" s="21">
        <f>IF(X601="","",IF(G601="MXN",X601,IF(AH601="","",X601*AH601)))</f>
        <v/>
      </c>
      <c r="AJ601" s="16" t="n"/>
      <c r="AK601" s="24">
        <f>IF(B601="","",CHOOSE(WEEKDAY(B601,2),"Lunes","Martes","Miércoles","Jueves","Viernes","Sábado","Domingo"))</f>
        <v/>
      </c>
      <c r="AL601" s="24">
        <f>IF(C601="","",IF(HOUR(C601)&lt;6,"00-06",IF(HOUR(C601)&lt;10,"06-10",IF(HOUR(C601)&lt;14,"10-14",IF(HOUR(C601)&lt;18,"14-18",IF(HOUR(C601)&lt;22,"18-22","22-24"))))))</f>
        <v/>
      </c>
      <c r="AM601" s="21">
        <f>IF(B601="","",SUMIFS($X$7:X601,$AJ$7:AJ601,"&lt;&gt;No",$B$7:B601,"&lt;&gt;"))</f>
        <v/>
      </c>
      <c r="AN601" s="22">
        <f>IF(B601="","",SUMIFS($Y$7:Y601,$AJ$7:AJ601,"&lt;&gt;No",$B$7:B601,"&lt;&gt;"))</f>
        <v/>
      </c>
    </row>
    <row r="602">
      <c r="A602" s="16" t="n"/>
      <c r="B602" s="17" t="n"/>
      <c r="C602" s="18" t="n"/>
      <c r="D602" s="18" t="n"/>
      <c r="E602" s="16" t="n"/>
      <c r="F602" s="16" t="n"/>
      <c r="G602" s="16" t="n"/>
      <c r="H602" s="16" t="n"/>
      <c r="I602" s="16" t="n"/>
      <c r="J602" s="16" t="n"/>
      <c r="K602" s="16" t="n"/>
      <c r="L602" s="16" t="n"/>
      <c r="M602" s="19" t="n"/>
      <c r="N602" s="19" t="n"/>
      <c r="O602" s="19" t="n"/>
      <c r="P602" s="19" t="n"/>
      <c r="Q602" s="19" t="n"/>
      <c r="R602" s="20" t="n"/>
      <c r="S602" s="19" t="n"/>
      <c r="T602" s="20" t="n"/>
      <c r="U602" s="20" t="n"/>
      <c r="V602" s="20" t="n"/>
      <c r="W602" s="20" t="n"/>
      <c r="X602" s="21">
        <f>IF(T602="","",T602-IF(U602="",0,U602)-IF(V602="",0,V602)-IF(W602="",0,W602))</f>
        <v/>
      </c>
      <c r="Y602" s="22">
        <f>IF(OR(R602="",R602=0,X602=""),"",X602/R602)</f>
        <v/>
      </c>
      <c r="Z602" s="16" t="n"/>
      <c r="AA602" s="16" t="n"/>
      <c r="AB602" s="16" t="n"/>
      <c r="AC602" s="16" t="n"/>
      <c r="AD602" s="16" t="n"/>
      <c r="AE602" s="16" t="n"/>
      <c r="AF602" s="16" t="n"/>
      <c r="AG602" s="16" t="n"/>
      <c r="AH602" s="23" t="n"/>
      <c r="AI602" s="21">
        <f>IF(X602="","",IF(G602="MXN",X602,IF(AH602="","",X602*AH602)))</f>
        <v/>
      </c>
      <c r="AJ602" s="16" t="n"/>
      <c r="AK602" s="24">
        <f>IF(B602="","",CHOOSE(WEEKDAY(B602,2),"Lunes","Martes","Miércoles","Jueves","Viernes","Sábado","Domingo"))</f>
        <v/>
      </c>
      <c r="AL602" s="24">
        <f>IF(C602="","",IF(HOUR(C602)&lt;6,"00-06",IF(HOUR(C602)&lt;10,"06-10",IF(HOUR(C602)&lt;14,"10-14",IF(HOUR(C602)&lt;18,"14-18",IF(HOUR(C602)&lt;22,"18-22","22-24"))))))</f>
        <v/>
      </c>
      <c r="AM602" s="21">
        <f>IF(B602="","",SUMIFS($X$7:X602,$AJ$7:AJ602,"&lt;&gt;No",$B$7:B602,"&lt;&gt;"))</f>
        <v/>
      </c>
      <c r="AN602" s="22">
        <f>IF(B602="","",SUMIFS($Y$7:Y602,$AJ$7:AJ602,"&lt;&gt;No",$B$7:B602,"&lt;&gt;"))</f>
        <v/>
      </c>
    </row>
    <row r="603">
      <c r="A603" s="16" t="n"/>
      <c r="B603" s="17" t="n"/>
      <c r="C603" s="18" t="n"/>
      <c r="D603" s="18" t="n"/>
      <c r="E603" s="16" t="n"/>
      <c r="F603" s="16" t="n"/>
      <c r="G603" s="16" t="n"/>
      <c r="H603" s="16" t="n"/>
      <c r="I603" s="16" t="n"/>
      <c r="J603" s="16" t="n"/>
      <c r="K603" s="16" t="n"/>
      <c r="L603" s="16" t="n"/>
      <c r="M603" s="19" t="n"/>
      <c r="N603" s="19" t="n"/>
      <c r="O603" s="19" t="n"/>
      <c r="P603" s="19" t="n"/>
      <c r="Q603" s="19" t="n"/>
      <c r="R603" s="20" t="n"/>
      <c r="S603" s="19" t="n"/>
      <c r="T603" s="20" t="n"/>
      <c r="U603" s="20" t="n"/>
      <c r="V603" s="20" t="n"/>
      <c r="W603" s="20" t="n"/>
      <c r="X603" s="21">
        <f>IF(T603="","",T603-IF(U603="",0,U603)-IF(V603="",0,V603)-IF(W603="",0,W603))</f>
        <v/>
      </c>
      <c r="Y603" s="22">
        <f>IF(OR(R603="",R603=0,X603=""),"",X603/R603)</f>
        <v/>
      </c>
      <c r="Z603" s="16" t="n"/>
      <c r="AA603" s="16" t="n"/>
      <c r="AB603" s="16" t="n"/>
      <c r="AC603" s="16" t="n"/>
      <c r="AD603" s="16" t="n"/>
      <c r="AE603" s="16" t="n"/>
      <c r="AF603" s="16" t="n"/>
      <c r="AG603" s="16" t="n"/>
      <c r="AH603" s="23" t="n"/>
      <c r="AI603" s="21">
        <f>IF(X603="","",IF(G603="MXN",X603,IF(AH603="","",X603*AH603)))</f>
        <v/>
      </c>
      <c r="AJ603" s="16" t="n"/>
      <c r="AK603" s="24">
        <f>IF(B603="","",CHOOSE(WEEKDAY(B603,2),"Lunes","Martes","Miércoles","Jueves","Viernes","Sábado","Domingo"))</f>
        <v/>
      </c>
      <c r="AL603" s="24">
        <f>IF(C603="","",IF(HOUR(C603)&lt;6,"00-06",IF(HOUR(C603)&lt;10,"06-10",IF(HOUR(C603)&lt;14,"10-14",IF(HOUR(C603)&lt;18,"14-18",IF(HOUR(C603)&lt;22,"18-22","22-24"))))))</f>
        <v/>
      </c>
      <c r="AM603" s="21">
        <f>IF(B603="","",SUMIFS($X$7:X603,$AJ$7:AJ603,"&lt;&gt;No",$B$7:B603,"&lt;&gt;"))</f>
        <v/>
      </c>
      <c r="AN603" s="22">
        <f>IF(B603="","",SUMIFS($Y$7:Y603,$AJ$7:AJ603,"&lt;&gt;No",$B$7:B603,"&lt;&gt;"))</f>
        <v/>
      </c>
    </row>
    <row r="604">
      <c r="A604" s="16" t="n"/>
      <c r="B604" s="17" t="n"/>
      <c r="C604" s="18" t="n"/>
      <c r="D604" s="18" t="n"/>
      <c r="E604" s="16" t="n"/>
      <c r="F604" s="16" t="n"/>
      <c r="G604" s="16" t="n"/>
      <c r="H604" s="16" t="n"/>
      <c r="I604" s="16" t="n"/>
      <c r="J604" s="16" t="n"/>
      <c r="K604" s="16" t="n"/>
      <c r="L604" s="16" t="n"/>
      <c r="M604" s="19" t="n"/>
      <c r="N604" s="19" t="n"/>
      <c r="O604" s="19" t="n"/>
      <c r="P604" s="19" t="n"/>
      <c r="Q604" s="19" t="n"/>
      <c r="R604" s="20" t="n"/>
      <c r="S604" s="19" t="n"/>
      <c r="T604" s="20" t="n"/>
      <c r="U604" s="20" t="n"/>
      <c r="V604" s="20" t="n"/>
      <c r="W604" s="20" t="n"/>
      <c r="X604" s="21">
        <f>IF(T604="","",T604-IF(U604="",0,U604)-IF(V604="",0,V604)-IF(W604="",0,W604))</f>
        <v/>
      </c>
      <c r="Y604" s="22">
        <f>IF(OR(R604="",R604=0,X604=""),"",X604/R604)</f>
        <v/>
      </c>
      <c r="Z604" s="16" t="n"/>
      <c r="AA604" s="16" t="n"/>
      <c r="AB604" s="16" t="n"/>
      <c r="AC604" s="16" t="n"/>
      <c r="AD604" s="16" t="n"/>
      <c r="AE604" s="16" t="n"/>
      <c r="AF604" s="16" t="n"/>
      <c r="AG604" s="16" t="n"/>
      <c r="AH604" s="23" t="n"/>
      <c r="AI604" s="21">
        <f>IF(X604="","",IF(G604="MXN",X604,IF(AH604="","",X604*AH604)))</f>
        <v/>
      </c>
      <c r="AJ604" s="16" t="n"/>
      <c r="AK604" s="24">
        <f>IF(B604="","",CHOOSE(WEEKDAY(B604,2),"Lunes","Martes","Miércoles","Jueves","Viernes","Sábado","Domingo"))</f>
        <v/>
      </c>
      <c r="AL604" s="24">
        <f>IF(C604="","",IF(HOUR(C604)&lt;6,"00-06",IF(HOUR(C604)&lt;10,"06-10",IF(HOUR(C604)&lt;14,"10-14",IF(HOUR(C604)&lt;18,"14-18",IF(HOUR(C604)&lt;22,"18-22","22-24"))))))</f>
        <v/>
      </c>
      <c r="AM604" s="21">
        <f>IF(B604="","",SUMIFS($X$7:X604,$AJ$7:AJ604,"&lt;&gt;No",$B$7:B604,"&lt;&gt;"))</f>
        <v/>
      </c>
      <c r="AN604" s="22">
        <f>IF(B604="","",SUMIFS($Y$7:Y604,$AJ$7:AJ604,"&lt;&gt;No",$B$7:B604,"&lt;&gt;"))</f>
        <v/>
      </c>
    </row>
    <row r="605">
      <c r="A605" s="16" t="n"/>
      <c r="B605" s="17" t="n"/>
      <c r="C605" s="18" t="n"/>
      <c r="D605" s="18" t="n"/>
      <c r="E605" s="16" t="n"/>
      <c r="F605" s="16" t="n"/>
      <c r="G605" s="16" t="n"/>
      <c r="H605" s="16" t="n"/>
      <c r="I605" s="16" t="n"/>
      <c r="J605" s="16" t="n"/>
      <c r="K605" s="16" t="n"/>
      <c r="L605" s="16" t="n"/>
      <c r="M605" s="19" t="n"/>
      <c r="N605" s="19" t="n"/>
      <c r="O605" s="19" t="n"/>
      <c r="P605" s="19" t="n"/>
      <c r="Q605" s="19" t="n"/>
      <c r="R605" s="20" t="n"/>
      <c r="S605" s="19" t="n"/>
      <c r="T605" s="20" t="n"/>
      <c r="U605" s="20" t="n"/>
      <c r="V605" s="20" t="n"/>
      <c r="W605" s="20" t="n"/>
      <c r="X605" s="21">
        <f>IF(T605="","",T605-IF(U605="",0,U605)-IF(V605="",0,V605)-IF(W605="",0,W605))</f>
        <v/>
      </c>
      <c r="Y605" s="22">
        <f>IF(OR(R605="",R605=0,X605=""),"",X605/R605)</f>
        <v/>
      </c>
      <c r="Z605" s="16" t="n"/>
      <c r="AA605" s="16" t="n"/>
      <c r="AB605" s="16" t="n"/>
      <c r="AC605" s="16" t="n"/>
      <c r="AD605" s="16" t="n"/>
      <c r="AE605" s="16" t="n"/>
      <c r="AF605" s="16" t="n"/>
      <c r="AG605" s="16" t="n"/>
      <c r="AH605" s="23" t="n"/>
      <c r="AI605" s="21">
        <f>IF(X605="","",IF(G605="MXN",X605,IF(AH605="","",X605*AH605)))</f>
        <v/>
      </c>
      <c r="AJ605" s="16" t="n"/>
      <c r="AK605" s="24">
        <f>IF(B605="","",CHOOSE(WEEKDAY(B605,2),"Lunes","Martes","Miércoles","Jueves","Viernes","Sábado","Domingo"))</f>
        <v/>
      </c>
      <c r="AL605" s="24">
        <f>IF(C605="","",IF(HOUR(C605)&lt;6,"00-06",IF(HOUR(C605)&lt;10,"06-10",IF(HOUR(C605)&lt;14,"10-14",IF(HOUR(C605)&lt;18,"14-18",IF(HOUR(C605)&lt;22,"18-22","22-24"))))))</f>
        <v/>
      </c>
      <c r="AM605" s="21">
        <f>IF(B605="","",SUMIFS($X$7:X605,$AJ$7:AJ605,"&lt;&gt;No",$B$7:B605,"&lt;&gt;"))</f>
        <v/>
      </c>
      <c r="AN605" s="22">
        <f>IF(B605="","",SUMIFS($Y$7:Y605,$AJ$7:AJ605,"&lt;&gt;No",$B$7:B605,"&lt;&gt;"))</f>
        <v/>
      </c>
    </row>
    <row r="606">
      <c r="A606" s="16" t="n"/>
      <c r="B606" s="17" t="n"/>
      <c r="C606" s="18" t="n"/>
      <c r="D606" s="18" t="n"/>
      <c r="E606" s="16" t="n"/>
      <c r="F606" s="16" t="n"/>
      <c r="G606" s="16" t="n"/>
      <c r="H606" s="16" t="n"/>
      <c r="I606" s="16" t="n"/>
      <c r="J606" s="16" t="n"/>
      <c r="K606" s="16" t="n"/>
      <c r="L606" s="16" t="n"/>
      <c r="M606" s="19" t="n"/>
      <c r="N606" s="19" t="n"/>
      <c r="O606" s="19" t="n"/>
      <c r="P606" s="19" t="n"/>
      <c r="Q606" s="19" t="n"/>
      <c r="R606" s="20" t="n"/>
      <c r="S606" s="19" t="n"/>
      <c r="T606" s="20" t="n"/>
      <c r="U606" s="20" t="n"/>
      <c r="V606" s="20" t="n"/>
      <c r="W606" s="20" t="n"/>
      <c r="X606" s="21">
        <f>IF(T606="","",T606-IF(U606="",0,U606)-IF(V606="",0,V606)-IF(W606="",0,W606))</f>
        <v/>
      </c>
      <c r="Y606" s="22">
        <f>IF(OR(R606="",R606=0,X606=""),"",X606/R606)</f>
        <v/>
      </c>
      <c r="Z606" s="16" t="n"/>
      <c r="AA606" s="16" t="n"/>
      <c r="AB606" s="16" t="n"/>
      <c r="AC606" s="16" t="n"/>
      <c r="AD606" s="16" t="n"/>
      <c r="AE606" s="16" t="n"/>
      <c r="AF606" s="16" t="n"/>
      <c r="AG606" s="16" t="n"/>
      <c r="AH606" s="23" t="n"/>
      <c r="AI606" s="21">
        <f>IF(X606="","",IF(G606="MXN",X606,IF(AH606="","",X606*AH606)))</f>
        <v/>
      </c>
      <c r="AJ606" s="16" t="n"/>
      <c r="AK606" s="24">
        <f>IF(B606="","",CHOOSE(WEEKDAY(B606,2),"Lunes","Martes","Miércoles","Jueves","Viernes","Sábado","Domingo"))</f>
        <v/>
      </c>
      <c r="AL606" s="24">
        <f>IF(C606="","",IF(HOUR(C606)&lt;6,"00-06",IF(HOUR(C606)&lt;10,"06-10",IF(HOUR(C606)&lt;14,"10-14",IF(HOUR(C606)&lt;18,"14-18",IF(HOUR(C606)&lt;22,"18-22","22-24"))))))</f>
        <v/>
      </c>
      <c r="AM606" s="21">
        <f>IF(B606="","",SUMIFS($X$7:X606,$AJ$7:AJ606,"&lt;&gt;No",$B$7:B606,"&lt;&gt;"))</f>
        <v/>
      </c>
      <c r="AN606" s="22">
        <f>IF(B606="","",SUMIFS($Y$7:Y606,$AJ$7:AJ606,"&lt;&gt;No",$B$7:B606,"&lt;&gt;"))</f>
        <v/>
      </c>
    </row>
    <row r="607">
      <c r="A607" s="16" t="n"/>
      <c r="B607" s="17" t="n"/>
      <c r="C607" s="18" t="n"/>
      <c r="D607" s="18" t="n"/>
      <c r="E607" s="16" t="n"/>
      <c r="F607" s="16" t="n"/>
      <c r="G607" s="16" t="n"/>
      <c r="H607" s="16" t="n"/>
      <c r="I607" s="16" t="n"/>
      <c r="J607" s="16" t="n"/>
      <c r="K607" s="16" t="n"/>
      <c r="L607" s="16" t="n"/>
      <c r="M607" s="19" t="n"/>
      <c r="N607" s="19" t="n"/>
      <c r="O607" s="19" t="n"/>
      <c r="P607" s="19" t="n"/>
      <c r="Q607" s="19" t="n"/>
      <c r="R607" s="20" t="n"/>
      <c r="S607" s="19" t="n"/>
      <c r="T607" s="20" t="n"/>
      <c r="U607" s="20" t="n"/>
      <c r="V607" s="20" t="n"/>
      <c r="W607" s="20" t="n"/>
      <c r="X607" s="21">
        <f>IF(T607="","",T607-IF(U607="",0,U607)-IF(V607="",0,V607)-IF(W607="",0,W607))</f>
        <v/>
      </c>
      <c r="Y607" s="22">
        <f>IF(OR(R607="",R607=0,X607=""),"",X607/R607)</f>
        <v/>
      </c>
      <c r="Z607" s="16" t="n"/>
      <c r="AA607" s="16" t="n"/>
      <c r="AB607" s="16" t="n"/>
      <c r="AC607" s="16" t="n"/>
      <c r="AD607" s="16" t="n"/>
      <c r="AE607" s="16" t="n"/>
      <c r="AF607" s="16" t="n"/>
      <c r="AG607" s="16" t="n"/>
      <c r="AH607" s="23" t="n"/>
      <c r="AI607" s="21">
        <f>IF(X607="","",IF(G607="MXN",X607,IF(AH607="","",X607*AH607)))</f>
        <v/>
      </c>
      <c r="AJ607" s="16" t="n"/>
      <c r="AK607" s="24">
        <f>IF(B607="","",CHOOSE(WEEKDAY(B607,2),"Lunes","Martes","Miércoles","Jueves","Viernes","Sábado","Domingo"))</f>
        <v/>
      </c>
      <c r="AL607" s="24">
        <f>IF(C607="","",IF(HOUR(C607)&lt;6,"00-06",IF(HOUR(C607)&lt;10,"06-10",IF(HOUR(C607)&lt;14,"10-14",IF(HOUR(C607)&lt;18,"14-18",IF(HOUR(C607)&lt;22,"18-22","22-24"))))))</f>
        <v/>
      </c>
      <c r="AM607" s="21">
        <f>IF(B607="","",SUMIFS($X$7:X607,$AJ$7:AJ607,"&lt;&gt;No",$B$7:B607,"&lt;&gt;"))</f>
        <v/>
      </c>
      <c r="AN607" s="22">
        <f>IF(B607="","",SUMIFS($Y$7:Y607,$AJ$7:AJ607,"&lt;&gt;No",$B$7:B607,"&lt;&gt;"))</f>
        <v/>
      </c>
    </row>
    <row r="608">
      <c r="A608" s="16" t="n"/>
      <c r="B608" s="17" t="n"/>
      <c r="C608" s="18" t="n"/>
      <c r="D608" s="18" t="n"/>
      <c r="E608" s="16" t="n"/>
      <c r="F608" s="16" t="n"/>
      <c r="G608" s="16" t="n"/>
      <c r="H608" s="16" t="n"/>
      <c r="I608" s="16" t="n"/>
      <c r="J608" s="16" t="n"/>
      <c r="K608" s="16" t="n"/>
      <c r="L608" s="16" t="n"/>
      <c r="M608" s="19" t="n"/>
      <c r="N608" s="19" t="n"/>
      <c r="O608" s="19" t="n"/>
      <c r="P608" s="19" t="n"/>
      <c r="Q608" s="19" t="n"/>
      <c r="R608" s="20" t="n"/>
      <c r="S608" s="19" t="n"/>
      <c r="T608" s="20" t="n"/>
      <c r="U608" s="20" t="n"/>
      <c r="V608" s="20" t="n"/>
      <c r="W608" s="20" t="n"/>
      <c r="X608" s="21">
        <f>IF(T608="","",T608-IF(U608="",0,U608)-IF(V608="",0,V608)-IF(W608="",0,W608))</f>
        <v/>
      </c>
      <c r="Y608" s="22">
        <f>IF(OR(R608="",R608=0,X608=""),"",X608/R608)</f>
        <v/>
      </c>
      <c r="Z608" s="16" t="n"/>
      <c r="AA608" s="16" t="n"/>
      <c r="AB608" s="16" t="n"/>
      <c r="AC608" s="16" t="n"/>
      <c r="AD608" s="16" t="n"/>
      <c r="AE608" s="16" t="n"/>
      <c r="AF608" s="16" t="n"/>
      <c r="AG608" s="16" t="n"/>
      <c r="AH608" s="23" t="n"/>
      <c r="AI608" s="21">
        <f>IF(X608="","",IF(G608="MXN",X608,IF(AH608="","",X608*AH608)))</f>
        <v/>
      </c>
      <c r="AJ608" s="16" t="n"/>
      <c r="AK608" s="24">
        <f>IF(B608="","",CHOOSE(WEEKDAY(B608,2),"Lunes","Martes","Miércoles","Jueves","Viernes","Sábado","Domingo"))</f>
        <v/>
      </c>
      <c r="AL608" s="24">
        <f>IF(C608="","",IF(HOUR(C608)&lt;6,"00-06",IF(HOUR(C608)&lt;10,"06-10",IF(HOUR(C608)&lt;14,"10-14",IF(HOUR(C608)&lt;18,"14-18",IF(HOUR(C608)&lt;22,"18-22","22-24"))))))</f>
        <v/>
      </c>
      <c r="AM608" s="21">
        <f>IF(B608="","",SUMIFS($X$7:X608,$AJ$7:AJ608,"&lt;&gt;No",$B$7:B608,"&lt;&gt;"))</f>
        <v/>
      </c>
      <c r="AN608" s="22">
        <f>IF(B608="","",SUMIFS($Y$7:Y608,$AJ$7:AJ608,"&lt;&gt;No",$B$7:B608,"&lt;&gt;"))</f>
        <v/>
      </c>
    </row>
    <row r="609">
      <c r="A609" s="16" t="n"/>
      <c r="B609" s="17" t="n"/>
      <c r="C609" s="18" t="n"/>
      <c r="D609" s="18" t="n"/>
      <c r="E609" s="16" t="n"/>
      <c r="F609" s="16" t="n"/>
      <c r="G609" s="16" t="n"/>
      <c r="H609" s="16" t="n"/>
      <c r="I609" s="16" t="n"/>
      <c r="J609" s="16" t="n"/>
      <c r="K609" s="16" t="n"/>
      <c r="L609" s="16" t="n"/>
      <c r="M609" s="19" t="n"/>
      <c r="N609" s="19" t="n"/>
      <c r="O609" s="19" t="n"/>
      <c r="P609" s="19" t="n"/>
      <c r="Q609" s="19" t="n"/>
      <c r="R609" s="20" t="n"/>
      <c r="S609" s="19" t="n"/>
      <c r="T609" s="20" t="n"/>
      <c r="U609" s="20" t="n"/>
      <c r="V609" s="20" t="n"/>
      <c r="W609" s="20" t="n"/>
      <c r="X609" s="21">
        <f>IF(T609="","",T609-IF(U609="",0,U609)-IF(V609="",0,V609)-IF(W609="",0,W609))</f>
        <v/>
      </c>
      <c r="Y609" s="22">
        <f>IF(OR(R609="",R609=0,X609=""),"",X609/R609)</f>
        <v/>
      </c>
      <c r="Z609" s="16" t="n"/>
      <c r="AA609" s="16" t="n"/>
      <c r="AB609" s="16" t="n"/>
      <c r="AC609" s="16" t="n"/>
      <c r="AD609" s="16" t="n"/>
      <c r="AE609" s="16" t="n"/>
      <c r="AF609" s="16" t="n"/>
      <c r="AG609" s="16" t="n"/>
      <c r="AH609" s="23" t="n"/>
      <c r="AI609" s="21">
        <f>IF(X609="","",IF(G609="MXN",X609,IF(AH609="","",X609*AH609)))</f>
        <v/>
      </c>
      <c r="AJ609" s="16" t="n"/>
      <c r="AK609" s="24">
        <f>IF(B609="","",CHOOSE(WEEKDAY(B609,2),"Lunes","Martes","Miércoles","Jueves","Viernes","Sábado","Domingo"))</f>
        <v/>
      </c>
      <c r="AL609" s="24">
        <f>IF(C609="","",IF(HOUR(C609)&lt;6,"00-06",IF(HOUR(C609)&lt;10,"06-10",IF(HOUR(C609)&lt;14,"10-14",IF(HOUR(C609)&lt;18,"14-18",IF(HOUR(C609)&lt;22,"18-22","22-24"))))))</f>
        <v/>
      </c>
      <c r="AM609" s="21">
        <f>IF(B609="","",SUMIFS($X$7:X609,$AJ$7:AJ609,"&lt;&gt;No",$B$7:B609,"&lt;&gt;"))</f>
        <v/>
      </c>
      <c r="AN609" s="22">
        <f>IF(B609="","",SUMIFS($Y$7:Y609,$AJ$7:AJ609,"&lt;&gt;No",$B$7:B609,"&lt;&gt;"))</f>
        <v/>
      </c>
    </row>
    <row r="610">
      <c r="A610" s="16" t="n"/>
      <c r="B610" s="17" t="n"/>
      <c r="C610" s="18" t="n"/>
      <c r="D610" s="18" t="n"/>
      <c r="E610" s="16" t="n"/>
      <c r="F610" s="16" t="n"/>
      <c r="G610" s="16" t="n"/>
      <c r="H610" s="16" t="n"/>
      <c r="I610" s="16" t="n"/>
      <c r="J610" s="16" t="n"/>
      <c r="K610" s="16" t="n"/>
      <c r="L610" s="16" t="n"/>
      <c r="M610" s="19" t="n"/>
      <c r="N610" s="19" t="n"/>
      <c r="O610" s="19" t="n"/>
      <c r="P610" s="19" t="n"/>
      <c r="Q610" s="19" t="n"/>
      <c r="R610" s="20" t="n"/>
      <c r="S610" s="19" t="n"/>
      <c r="T610" s="20" t="n"/>
      <c r="U610" s="20" t="n"/>
      <c r="V610" s="20" t="n"/>
      <c r="W610" s="20" t="n"/>
      <c r="X610" s="21">
        <f>IF(T610="","",T610-IF(U610="",0,U610)-IF(V610="",0,V610)-IF(W610="",0,W610))</f>
        <v/>
      </c>
      <c r="Y610" s="22">
        <f>IF(OR(R610="",R610=0,X610=""),"",X610/R610)</f>
        <v/>
      </c>
      <c r="Z610" s="16" t="n"/>
      <c r="AA610" s="16" t="n"/>
      <c r="AB610" s="16" t="n"/>
      <c r="AC610" s="16" t="n"/>
      <c r="AD610" s="16" t="n"/>
      <c r="AE610" s="16" t="n"/>
      <c r="AF610" s="16" t="n"/>
      <c r="AG610" s="16" t="n"/>
      <c r="AH610" s="23" t="n"/>
      <c r="AI610" s="21">
        <f>IF(X610="","",IF(G610="MXN",X610,IF(AH610="","",X610*AH610)))</f>
        <v/>
      </c>
      <c r="AJ610" s="16" t="n"/>
      <c r="AK610" s="24">
        <f>IF(B610="","",CHOOSE(WEEKDAY(B610,2),"Lunes","Martes","Miércoles","Jueves","Viernes","Sábado","Domingo"))</f>
        <v/>
      </c>
      <c r="AL610" s="24">
        <f>IF(C610="","",IF(HOUR(C610)&lt;6,"00-06",IF(HOUR(C610)&lt;10,"06-10",IF(HOUR(C610)&lt;14,"10-14",IF(HOUR(C610)&lt;18,"14-18",IF(HOUR(C610)&lt;22,"18-22","22-24"))))))</f>
        <v/>
      </c>
      <c r="AM610" s="21">
        <f>IF(B610="","",SUMIFS($X$7:X610,$AJ$7:AJ610,"&lt;&gt;No",$B$7:B610,"&lt;&gt;"))</f>
        <v/>
      </c>
      <c r="AN610" s="22">
        <f>IF(B610="","",SUMIFS($Y$7:Y610,$AJ$7:AJ610,"&lt;&gt;No",$B$7:B610,"&lt;&gt;"))</f>
        <v/>
      </c>
    </row>
    <row r="611">
      <c r="A611" s="16" t="n"/>
      <c r="B611" s="17" t="n"/>
      <c r="C611" s="18" t="n"/>
      <c r="D611" s="18" t="n"/>
      <c r="E611" s="16" t="n"/>
      <c r="F611" s="16" t="n"/>
      <c r="G611" s="16" t="n"/>
      <c r="H611" s="16" t="n"/>
      <c r="I611" s="16" t="n"/>
      <c r="J611" s="16" t="n"/>
      <c r="K611" s="16" t="n"/>
      <c r="L611" s="16" t="n"/>
      <c r="M611" s="19" t="n"/>
      <c r="N611" s="19" t="n"/>
      <c r="O611" s="19" t="n"/>
      <c r="P611" s="19" t="n"/>
      <c r="Q611" s="19" t="n"/>
      <c r="R611" s="20" t="n"/>
      <c r="S611" s="19" t="n"/>
      <c r="T611" s="20" t="n"/>
      <c r="U611" s="20" t="n"/>
      <c r="V611" s="20" t="n"/>
      <c r="W611" s="20" t="n"/>
      <c r="X611" s="21">
        <f>IF(T611="","",T611-IF(U611="",0,U611)-IF(V611="",0,V611)-IF(W611="",0,W611))</f>
        <v/>
      </c>
      <c r="Y611" s="22">
        <f>IF(OR(R611="",R611=0,X611=""),"",X611/R611)</f>
        <v/>
      </c>
      <c r="Z611" s="16" t="n"/>
      <c r="AA611" s="16" t="n"/>
      <c r="AB611" s="16" t="n"/>
      <c r="AC611" s="16" t="n"/>
      <c r="AD611" s="16" t="n"/>
      <c r="AE611" s="16" t="n"/>
      <c r="AF611" s="16" t="n"/>
      <c r="AG611" s="16" t="n"/>
      <c r="AH611" s="23" t="n"/>
      <c r="AI611" s="21">
        <f>IF(X611="","",IF(G611="MXN",X611,IF(AH611="","",X611*AH611)))</f>
        <v/>
      </c>
      <c r="AJ611" s="16" t="n"/>
      <c r="AK611" s="24">
        <f>IF(B611="","",CHOOSE(WEEKDAY(B611,2),"Lunes","Martes","Miércoles","Jueves","Viernes","Sábado","Domingo"))</f>
        <v/>
      </c>
      <c r="AL611" s="24">
        <f>IF(C611="","",IF(HOUR(C611)&lt;6,"00-06",IF(HOUR(C611)&lt;10,"06-10",IF(HOUR(C611)&lt;14,"10-14",IF(HOUR(C611)&lt;18,"14-18",IF(HOUR(C611)&lt;22,"18-22","22-24"))))))</f>
        <v/>
      </c>
      <c r="AM611" s="21">
        <f>IF(B611="","",SUMIFS($X$7:X611,$AJ$7:AJ611,"&lt;&gt;No",$B$7:B611,"&lt;&gt;"))</f>
        <v/>
      </c>
      <c r="AN611" s="22">
        <f>IF(B611="","",SUMIFS($Y$7:Y611,$AJ$7:AJ611,"&lt;&gt;No",$B$7:B611,"&lt;&gt;"))</f>
        <v/>
      </c>
    </row>
    <row r="612">
      <c r="A612" s="16" t="n"/>
      <c r="B612" s="17" t="n"/>
      <c r="C612" s="18" t="n"/>
      <c r="D612" s="18" t="n"/>
      <c r="E612" s="16" t="n"/>
      <c r="F612" s="16" t="n"/>
      <c r="G612" s="16" t="n"/>
      <c r="H612" s="16" t="n"/>
      <c r="I612" s="16" t="n"/>
      <c r="J612" s="16" t="n"/>
      <c r="K612" s="16" t="n"/>
      <c r="L612" s="16" t="n"/>
      <c r="M612" s="19" t="n"/>
      <c r="N612" s="19" t="n"/>
      <c r="O612" s="19" t="n"/>
      <c r="P612" s="19" t="n"/>
      <c r="Q612" s="19" t="n"/>
      <c r="R612" s="20" t="n"/>
      <c r="S612" s="19" t="n"/>
      <c r="T612" s="20" t="n"/>
      <c r="U612" s="20" t="n"/>
      <c r="V612" s="20" t="n"/>
      <c r="W612" s="20" t="n"/>
      <c r="X612" s="21">
        <f>IF(T612="","",T612-IF(U612="",0,U612)-IF(V612="",0,V612)-IF(W612="",0,W612))</f>
        <v/>
      </c>
      <c r="Y612" s="22">
        <f>IF(OR(R612="",R612=0,X612=""),"",X612/R612)</f>
        <v/>
      </c>
      <c r="Z612" s="16" t="n"/>
      <c r="AA612" s="16" t="n"/>
      <c r="AB612" s="16" t="n"/>
      <c r="AC612" s="16" t="n"/>
      <c r="AD612" s="16" t="n"/>
      <c r="AE612" s="16" t="n"/>
      <c r="AF612" s="16" t="n"/>
      <c r="AG612" s="16" t="n"/>
      <c r="AH612" s="23" t="n"/>
      <c r="AI612" s="21">
        <f>IF(X612="","",IF(G612="MXN",X612,IF(AH612="","",X612*AH612)))</f>
        <v/>
      </c>
      <c r="AJ612" s="16" t="n"/>
      <c r="AK612" s="24">
        <f>IF(B612="","",CHOOSE(WEEKDAY(B612,2),"Lunes","Martes","Miércoles","Jueves","Viernes","Sábado","Domingo"))</f>
        <v/>
      </c>
      <c r="AL612" s="24">
        <f>IF(C612="","",IF(HOUR(C612)&lt;6,"00-06",IF(HOUR(C612)&lt;10,"06-10",IF(HOUR(C612)&lt;14,"10-14",IF(HOUR(C612)&lt;18,"14-18",IF(HOUR(C612)&lt;22,"18-22","22-24"))))))</f>
        <v/>
      </c>
      <c r="AM612" s="21">
        <f>IF(B612="","",SUMIFS($X$7:X612,$AJ$7:AJ612,"&lt;&gt;No",$B$7:B612,"&lt;&gt;"))</f>
        <v/>
      </c>
      <c r="AN612" s="22">
        <f>IF(B612="","",SUMIFS($Y$7:Y612,$AJ$7:AJ612,"&lt;&gt;No",$B$7:B612,"&lt;&gt;"))</f>
        <v/>
      </c>
    </row>
    <row r="613">
      <c r="A613" s="16" t="n"/>
      <c r="B613" s="17" t="n"/>
      <c r="C613" s="18" t="n"/>
      <c r="D613" s="18" t="n"/>
      <c r="E613" s="16" t="n"/>
      <c r="F613" s="16" t="n"/>
      <c r="G613" s="16" t="n"/>
      <c r="H613" s="16" t="n"/>
      <c r="I613" s="16" t="n"/>
      <c r="J613" s="16" t="n"/>
      <c r="K613" s="16" t="n"/>
      <c r="L613" s="16" t="n"/>
      <c r="M613" s="19" t="n"/>
      <c r="N613" s="19" t="n"/>
      <c r="O613" s="19" t="n"/>
      <c r="P613" s="19" t="n"/>
      <c r="Q613" s="19" t="n"/>
      <c r="R613" s="20" t="n"/>
      <c r="S613" s="19" t="n"/>
      <c r="T613" s="20" t="n"/>
      <c r="U613" s="20" t="n"/>
      <c r="V613" s="20" t="n"/>
      <c r="W613" s="20" t="n"/>
      <c r="X613" s="21">
        <f>IF(T613="","",T613-IF(U613="",0,U613)-IF(V613="",0,V613)-IF(W613="",0,W613))</f>
        <v/>
      </c>
      <c r="Y613" s="22">
        <f>IF(OR(R613="",R613=0,X613=""),"",X613/R613)</f>
        <v/>
      </c>
      <c r="Z613" s="16" t="n"/>
      <c r="AA613" s="16" t="n"/>
      <c r="AB613" s="16" t="n"/>
      <c r="AC613" s="16" t="n"/>
      <c r="AD613" s="16" t="n"/>
      <c r="AE613" s="16" t="n"/>
      <c r="AF613" s="16" t="n"/>
      <c r="AG613" s="16" t="n"/>
      <c r="AH613" s="23" t="n"/>
      <c r="AI613" s="21">
        <f>IF(X613="","",IF(G613="MXN",X613,IF(AH613="","",X613*AH613)))</f>
        <v/>
      </c>
      <c r="AJ613" s="16" t="n"/>
      <c r="AK613" s="24">
        <f>IF(B613="","",CHOOSE(WEEKDAY(B613,2),"Lunes","Martes","Miércoles","Jueves","Viernes","Sábado","Domingo"))</f>
        <v/>
      </c>
      <c r="AL613" s="24">
        <f>IF(C613="","",IF(HOUR(C613)&lt;6,"00-06",IF(HOUR(C613)&lt;10,"06-10",IF(HOUR(C613)&lt;14,"10-14",IF(HOUR(C613)&lt;18,"14-18",IF(HOUR(C613)&lt;22,"18-22","22-24"))))))</f>
        <v/>
      </c>
      <c r="AM613" s="21">
        <f>IF(B613="","",SUMIFS($X$7:X613,$AJ$7:AJ613,"&lt;&gt;No",$B$7:B613,"&lt;&gt;"))</f>
        <v/>
      </c>
      <c r="AN613" s="22">
        <f>IF(B613="","",SUMIFS($Y$7:Y613,$AJ$7:AJ613,"&lt;&gt;No",$B$7:B613,"&lt;&gt;"))</f>
        <v/>
      </c>
    </row>
    <row r="614">
      <c r="A614" s="16" t="n"/>
      <c r="B614" s="17" t="n"/>
      <c r="C614" s="18" t="n"/>
      <c r="D614" s="18" t="n"/>
      <c r="E614" s="16" t="n"/>
      <c r="F614" s="16" t="n"/>
      <c r="G614" s="16" t="n"/>
      <c r="H614" s="16" t="n"/>
      <c r="I614" s="16" t="n"/>
      <c r="J614" s="16" t="n"/>
      <c r="K614" s="16" t="n"/>
      <c r="L614" s="16" t="n"/>
      <c r="M614" s="19" t="n"/>
      <c r="N614" s="19" t="n"/>
      <c r="O614" s="19" t="n"/>
      <c r="P614" s="19" t="n"/>
      <c r="Q614" s="19" t="n"/>
      <c r="R614" s="20" t="n"/>
      <c r="S614" s="19" t="n"/>
      <c r="T614" s="20" t="n"/>
      <c r="U614" s="20" t="n"/>
      <c r="V614" s="20" t="n"/>
      <c r="W614" s="20" t="n"/>
      <c r="X614" s="21">
        <f>IF(T614="","",T614-IF(U614="",0,U614)-IF(V614="",0,V614)-IF(W614="",0,W614))</f>
        <v/>
      </c>
      <c r="Y614" s="22">
        <f>IF(OR(R614="",R614=0,X614=""),"",X614/R614)</f>
        <v/>
      </c>
      <c r="Z614" s="16" t="n"/>
      <c r="AA614" s="16" t="n"/>
      <c r="AB614" s="16" t="n"/>
      <c r="AC614" s="16" t="n"/>
      <c r="AD614" s="16" t="n"/>
      <c r="AE614" s="16" t="n"/>
      <c r="AF614" s="16" t="n"/>
      <c r="AG614" s="16" t="n"/>
      <c r="AH614" s="23" t="n"/>
      <c r="AI614" s="21">
        <f>IF(X614="","",IF(G614="MXN",X614,IF(AH614="","",X614*AH614)))</f>
        <v/>
      </c>
      <c r="AJ614" s="16" t="n"/>
      <c r="AK614" s="24">
        <f>IF(B614="","",CHOOSE(WEEKDAY(B614,2),"Lunes","Martes","Miércoles","Jueves","Viernes","Sábado","Domingo"))</f>
        <v/>
      </c>
      <c r="AL614" s="24">
        <f>IF(C614="","",IF(HOUR(C614)&lt;6,"00-06",IF(HOUR(C614)&lt;10,"06-10",IF(HOUR(C614)&lt;14,"10-14",IF(HOUR(C614)&lt;18,"14-18",IF(HOUR(C614)&lt;22,"18-22","22-24"))))))</f>
        <v/>
      </c>
      <c r="AM614" s="21">
        <f>IF(B614="","",SUMIFS($X$7:X614,$AJ$7:AJ614,"&lt;&gt;No",$B$7:B614,"&lt;&gt;"))</f>
        <v/>
      </c>
      <c r="AN614" s="22">
        <f>IF(B614="","",SUMIFS($Y$7:Y614,$AJ$7:AJ614,"&lt;&gt;No",$B$7:B614,"&lt;&gt;"))</f>
        <v/>
      </c>
    </row>
    <row r="615">
      <c r="A615" s="16" t="n"/>
      <c r="B615" s="17" t="n"/>
      <c r="C615" s="18" t="n"/>
      <c r="D615" s="18" t="n"/>
      <c r="E615" s="16" t="n"/>
      <c r="F615" s="16" t="n"/>
      <c r="G615" s="16" t="n"/>
      <c r="H615" s="16" t="n"/>
      <c r="I615" s="16" t="n"/>
      <c r="J615" s="16" t="n"/>
      <c r="K615" s="16" t="n"/>
      <c r="L615" s="16" t="n"/>
      <c r="M615" s="19" t="n"/>
      <c r="N615" s="19" t="n"/>
      <c r="O615" s="19" t="n"/>
      <c r="P615" s="19" t="n"/>
      <c r="Q615" s="19" t="n"/>
      <c r="R615" s="20" t="n"/>
      <c r="S615" s="19" t="n"/>
      <c r="T615" s="20" t="n"/>
      <c r="U615" s="20" t="n"/>
      <c r="V615" s="20" t="n"/>
      <c r="W615" s="20" t="n"/>
      <c r="X615" s="21">
        <f>IF(T615="","",T615-IF(U615="",0,U615)-IF(V615="",0,V615)-IF(W615="",0,W615))</f>
        <v/>
      </c>
      <c r="Y615" s="22">
        <f>IF(OR(R615="",R615=0,X615=""),"",X615/R615)</f>
        <v/>
      </c>
      <c r="Z615" s="16" t="n"/>
      <c r="AA615" s="16" t="n"/>
      <c r="AB615" s="16" t="n"/>
      <c r="AC615" s="16" t="n"/>
      <c r="AD615" s="16" t="n"/>
      <c r="AE615" s="16" t="n"/>
      <c r="AF615" s="16" t="n"/>
      <c r="AG615" s="16" t="n"/>
      <c r="AH615" s="23" t="n"/>
      <c r="AI615" s="21">
        <f>IF(X615="","",IF(G615="MXN",X615,IF(AH615="","",X615*AH615)))</f>
        <v/>
      </c>
      <c r="AJ615" s="16" t="n"/>
      <c r="AK615" s="24">
        <f>IF(B615="","",CHOOSE(WEEKDAY(B615,2),"Lunes","Martes","Miércoles","Jueves","Viernes","Sábado","Domingo"))</f>
        <v/>
      </c>
      <c r="AL615" s="24">
        <f>IF(C615="","",IF(HOUR(C615)&lt;6,"00-06",IF(HOUR(C615)&lt;10,"06-10",IF(HOUR(C615)&lt;14,"10-14",IF(HOUR(C615)&lt;18,"14-18",IF(HOUR(C615)&lt;22,"18-22","22-24"))))))</f>
        <v/>
      </c>
      <c r="AM615" s="21">
        <f>IF(B615="","",SUMIFS($X$7:X615,$AJ$7:AJ615,"&lt;&gt;No",$B$7:B615,"&lt;&gt;"))</f>
        <v/>
      </c>
      <c r="AN615" s="22">
        <f>IF(B615="","",SUMIFS($Y$7:Y615,$AJ$7:AJ615,"&lt;&gt;No",$B$7:B615,"&lt;&gt;"))</f>
        <v/>
      </c>
    </row>
    <row r="616">
      <c r="A616" s="16" t="n"/>
      <c r="B616" s="17" t="n"/>
      <c r="C616" s="18" t="n"/>
      <c r="D616" s="18" t="n"/>
      <c r="E616" s="16" t="n"/>
      <c r="F616" s="16" t="n"/>
      <c r="G616" s="16" t="n"/>
      <c r="H616" s="16" t="n"/>
      <c r="I616" s="16" t="n"/>
      <c r="J616" s="16" t="n"/>
      <c r="K616" s="16" t="n"/>
      <c r="L616" s="16" t="n"/>
      <c r="M616" s="19" t="n"/>
      <c r="N616" s="19" t="n"/>
      <c r="O616" s="19" t="n"/>
      <c r="P616" s="19" t="n"/>
      <c r="Q616" s="19" t="n"/>
      <c r="R616" s="20" t="n"/>
      <c r="S616" s="19" t="n"/>
      <c r="T616" s="20" t="n"/>
      <c r="U616" s="20" t="n"/>
      <c r="V616" s="20" t="n"/>
      <c r="W616" s="20" t="n"/>
      <c r="X616" s="21">
        <f>IF(T616="","",T616-IF(U616="",0,U616)-IF(V616="",0,V616)-IF(W616="",0,W616))</f>
        <v/>
      </c>
      <c r="Y616" s="22">
        <f>IF(OR(R616="",R616=0,X616=""),"",X616/R616)</f>
        <v/>
      </c>
      <c r="Z616" s="16" t="n"/>
      <c r="AA616" s="16" t="n"/>
      <c r="AB616" s="16" t="n"/>
      <c r="AC616" s="16" t="n"/>
      <c r="AD616" s="16" t="n"/>
      <c r="AE616" s="16" t="n"/>
      <c r="AF616" s="16" t="n"/>
      <c r="AG616" s="16" t="n"/>
      <c r="AH616" s="23" t="n"/>
      <c r="AI616" s="21">
        <f>IF(X616="","",IF(G616="MXN",X616,IF(AH616="","",X616*AH616)))</f>
        <v/>
      </c>
      <c r="AJ616" s="16" t="n"/>
      <c r="AK616" s="24">
        <f>IF(B616="","",CHOOSE(WEEKDAY(B616,2),"Lunes","Martes","Miércoles","Jueves","Viernes","Sábado","Domingo"))</f>
        <v/>
      </c>
      <c r="AL616" s="24">
        <f>IF(C616="","",IF(HOUR(C616)&lt;6,"00-06",IF(HOUR(C616)&lt;10,"06-10",IF(HOUR(C616)&lt;14,"10-14",IF(HOUR(C616)&lt;18,"14-18",IF(HOUR(C616)&lt;22,"18-22","22-24"))))))</f>
        <v/>
      </c>
      <c r="AM616" s="21">
        <f>IF(B616="","",SUMIFS($X$7:X616,$AJ$7:AJ616,"&lt;&gt;No",$B$7:B616,"&lt;&gt;"))</f>
        <v/>
      </c>
      <c r="AN616" s="22">
        <f>IF(B616="","",SUMIFS($Y$7:Y616,$AJ$7:AJ616,"&lt;&gt;No",$B$7:B616,"&lt;&gt;"))</f>
        <v/>
      </c>
    </row>
    <row r="617">
      <c r="A617" s="16" t="n"/>
      <c r="B617" s="17" t="n"/>
      <c r="C617" s="18" t="n"/>
      <c r="D617" s="18" t="n"/>
      <c r="E617" s="16" t="n"/>
      <c r="F617" s="16" t="n"/>
      <c r="G617" s="16" t="n"/>
      <c r="H617" s="16" t="n"/>
      <c r="I617" s="16" t="n"/>
      <c r="J617" s="16" t="n"/>
      <c r="K617" s="16" t="n"/>
      <c r="L617" s="16" t="n"/>
      <c r="M617" s="19" t="n"/>
      <c r="N617" s="19" t="n"/>
      <c r="O617" s="19" t="n"/>
      <c r="P617" s="19" t="n"/>
      <c r="Q617" s="19" t="n"/>
      <c r="R617" s="20" t="n"/>
      <c r="S617" s="19" t="n"/>
      <c r="T617" s="20" t="n"/>
      <c r="U617" s="20" t="n"/>
      <c r="V617" s="20" t="n"/>
      <c r="W617" s="20" t="n"/>
      <c r="X617" s="21">
        <f>IF(T617="","",T617-IF(U617="",0,U617)-IF(V617="",0,V617)-IF(W617="",0,W617))</f>
        <v/>
      </c>
      <c r="Y617" s="22">
        <f>IF(OR(R617="",R617=0,X617=""),"",X617/R617)</f>
        <v/>
      </c>
      <c r="Z617" s="16" t="n"/>
      <c r="AA617" s="16" t="n"/>
      <c r="AB617" s="16" t="n"/>
      <c r="AC617" s="16" t="n"/>
      <c r="AD617" s="16" t="n"/>
      <c r="AE617" s="16" t="n"/>
      <c r="AF617" s="16" t="n"/>
      <c r="AG617" s="16" t="n"/>
      <c r="AH617" s="23" t="n"/>
      <c r="AI617" s="21">
        <f>IF(X617="","",IF(G617="MXN",X617,IF(AH617="","",X617*AH617)))</f>
        <v/>
      </c>
      <c r="AJ617" s="16" t="n"/>
      <c r="AK617" s="24">
        <f>IF(B617="","",CHOOSE(WEEKDAY(B617,2),"Lunes","Martes","Miércoles","Jueves","Viernes","Sábado","Domingo"))</f>
        <v/>
      </c>
      <c r="AL617" s="24">
        <f>IF(C617="","",IF(HOUR(C617)&lt;6,"00-06",IF(HOUR(C617)&lt;10,"06-10",IF(HOUR(C617)&lt;14,"10-14",IF(HOUR(C617)&lt;18,"14-18",IF(HOUR(C617)&lt;22,"18-22","22-24"))))))</f>
        <v/>
      </c>
      <c r="AM617" s="21">
        <f>IF(B617="","",SUMIFS($X$7:X617,$AJ$7:AJ617,"&lt;&gt;No",$B$7:B617,"&lt;&gt;"))</f>
        <v/>
      </c>
      <c r="AN617" s="22">
        <f>IF(B617="","",SUMIFS($Y$7:Y617,$AJ$7:AJ617,"&lt;&gt;No",$B$7:B617,"&lt;&gt;"))</f>
        <v/>
      </c>
    </row>
    <row r="618">
      <c r="A618" s="16" t="n"/>
      <c r="B618" s="17" t="n"/>
      <c r="C618" s="18" t="n"/>
      <c r="D618" s="18" t="n"/>
      <c r="E618" s="16" t="n"/>
      <c r="F618" s="16" t="n"/>
      <c r="G618" s="16" t="n"/>
      <c r="H618" s="16" t="n"/>
      <c r="I618" s="16" t="n"/>
      <c r="J618" s="16" t="n"/>
      <c r="K618" s="16" t="n"/>
      <c r="L618" s="16" t="n"/>
      <c r="M618" s="19" t="n"/>
      <c r="N618" s="19" t="n"/>
      <c r="O618" s="19" t="n"/>
      <c r="P618" s="19" t="n"/>
      <c r="Q618" s="19" t="n"/>
      <c r="R618" s="20" t="n"/>
      <c r="S618" s="19" t="n"/>
      <c r="T618" s="20" t="n"/>
      <c r="U618" s="20" t="n"/>
      <c r="V618" s="20" t="n"/>
      <c r="W618" s="20" t="n"/>
      <c r="X618" s="21">
        <f>IF(T618="","",T618-IF(U618="",0,U618)-IF(V618="",0,V618)-IF(W618="",0,W618))</f>
        <v/>
      </c>
      <c r="Y618" s="22">
        <f>IF(OR(R618="",R618=0,X618=""),"",X618/R618)</f>
        <v/>
      </c>
      <c r="Z618" s="16" t="n"/>
      <c r="AA618" s="16" t="n"/>
      <c r="AB618" s="16" t="n"/>
      <c r="AC618" s="16" t="n"/>
      <c r="AD618" s="16" t="n"/>
      <c r="AE618" s="16" t="n"/>
      <c r="AF618" s="16" t="n"/>
      <c r="AG618" s="16" t="n"/>
      <c r="AH618" s="23" t="n"/>
      <c r="AI618" s="21">
        <f>IF(X618="","",IF(G618="MXN",X618,IF(AH618="","",X618*AH618)))</f>
        <v/>
      </c>
      <c r="AJ618" s="16" t="n"/>
      <c r="AK618" s="24">
        <f>IF(B618="","",CHOOSE(WEEKDAY(B618,2),"Lunes","Martes","Miércoles","Jueves","Viernes","Sábado","Domingo"))</f>
        <v/>
      </c>
      <c r="AL618" s="24">
        <f>IF(C618="","",IF(HOUR(C618)&lt;6,"00-06",IF(HOUR(C618)&lt;10,"06-10",IF(HOUR(C618)&lt;14,"10-14",IF(HOUR(C618)&lt;18,"14-18",IF(HOUR(C618)&lt;22,"18-22","22-24"))))))</f>
        <v/>
      </c>
      <c r="AM618" s="21">
        <f>IF(B618="","",SUMIFS($X$7:X618,$AJ$7:AJ618,"&lt;&gt;No",$B$7:B618,"&lt;&gt;"))</f>
        <v/>
      </c>
      <c r="AN618" s="22">
        <f>IF(B618="","",SUMIFS($Y$7:Y618,$AJ$7:AJ618,"&lt;&gt;No",$B$7:B618,"&lt;&gt;"))</f>
        <v/>
      </c>
    </row>
    <row r="619">
      <c r="A619" s="16" t="n"/>
      <c r="B619" s="17" t="n"/>
      <c r="C619" s="18" t="n"/>
      <c r="D619" s="18" t="n"/>
      <c r="E619" s="16" t="n"/>
      <c r="F619" s="16" t="n"/>
      <c r="G619" s="16" t="n"/>
      <c r="H619" s="16" t="n"/>
      <c r="I619" s="16" t="n"/>
      <c r="J619" s="16" t="n"/>
      <c r="K619" s="16" t="n"/>
      <c r="L619" s="16" t="n"/>
      <c r="M619" s="19" t="n"/>
      <c r="N619" s="19" t="n"/>
      <c r="O619" s="19" t="n"/>
      <c r="P619" s="19" t="n"/>
      <c r="Q619" s="19" t="n"/>
      <c r="R619" s="20" t="n"/>
      <c r="S619" s="19" t="n"/>
      <c r="T619" s="20" t="n"/>
      <c r="U619" s="20" t="n"/>
      <c r="V619" s="20" t="n"/>
      <c r="W619" s="20" t="n"/>
      <c r="X619" s="21">
        <f>IF(T619="","",T619-IF(U619="",0,U619)-IF(V619="",0,V619)-IF(W619="",0,W619))</f>
        <v/>
      </c>
      <c r="Y619" s="22">
        <f>IF(OR(R619="",R619=0,X619=""),"",X619/R619)</f>
        <v/>
      </c>
      <c r="Z619" s="16" t="n"/>
      <c r="AA619" s="16" t="n"/>
      <c r="AB619" s="16" t="n"/>
      <c r="AC619" s="16" t="n"/>
      <c r="AD619" s="16" t="n"/>
      <c r="AE619" s="16" t="n"/>
      <c r="AF619" s="16" t="n"/>
      <c r="AG619" s="16" t="n"/>
      <c r="AH619" s="23" t="n"/>
      <c r="AI619" s="21">
        <f>IF(X619="","",IF(G619="MXN",X619,IF(AH619="","",X619*AH619)))</f>
        <v/>
      </c>
      <c r="AJ619" s="16" t="n"/>
      <c r="AK619" s="24">
        <f>IF(B619="","",CHOOSE(WEEKDAY(B619,2),"Lunes","Martes","Miércoles","Jueves","Viernes","Sábado","Domingo"))</f>
        <v/>
      </c>
      <c r="AL619" s="24">
        <f>IF(C619="","",IF(HOUR(C619)&lt;6,"00-06",IF(HOUR(C619)&lt;10,"06-10",IF(HOUR(C619)&lt;14,"10-14",IF(HOUR(C619)&lt;18,"14-18",IF(HOUR(C619)&lt;22,"18-22","22-24"))))))</f>
        <v/>
      </c>
      <c r="AM619" s="21">
        <f>IF(B619="","",SUMIFS($X$7:X619,$AJ$7:AJ619,"&lt;&gt;No",$B$7:B619,"&lt;&gt;"))</f>
        <v/>
      </c>
      <c r="AN619" s="22">
        <f>IF(B619="","",SUMIFS($Y$7:Y619,$AJ$7:AJ619,"&lt;&gt;No",$B$7:B619,"&lt;&gt;"))</f>
        <v/>
      </c>
    </row>
    <row r="620">
      <c r="A620" s="16" t="n"/>
      <c r="B620" s="17" t="n"/>
      <c r="C620" s="18" t="n"/>
      <c r="D620" s="18" t="n"/>
      <c r="E620" s="16" t="n"/>
      <c r="F620" s="16" t="n"/>
      <c r="G620" s="16" t="n"/>
      <c r="H620" s="16" t="n"/>
      <c r="I620" s="16" t="n"/>
      <c r="J620" s="16" t="n"/>
      <c r="K620" s="16" t="n"/>
      <c r="L620" s="16" t="n"/>
      <c r="M620" s="19" t="n"/>
      <c r="N620" s="19" t="n"/>
      <c r="O620" s="19" t="n"/>
      <c r="P620" s="19" t="n"/>
      <c r="Q620" s="19" t="n"/>
      <c r="R620" s="20" t="n"/>
      <c r="S620" s="19" t="n"/>
      <c r="T620" s="20" t="n"/>
      <c r="U620" s="20" t="n"/>
      <c r="V620" s="20" t="n"/>
      <c r="W620" s="20" t="n"/>
      <c r="X620" s="21">
        <f>IF(T620="","",T620-IF(U620="",0,U620)-IF(V620="",0,V620)-IF(W620="",0,W620))</f>
        <v/>
      </c>
      <c r="Y620" s="22">
        <f>IF(OR(R620="",R620=0,X620=""),"",X620/R620)</f>
        <v/>
      </c>
      <c r="Z620" s="16" t="n"/>
      <c r="AA620" s="16" t="n"/>
      <c r="AB620" s="16" t="n"/>
      <c r="AC620" s="16" t="n"/>
      <c r="AD620" s="16" t="n"/>
      <c r="AE620" s="16" t="n"/>
      <c r="AF620" s="16" t="n"/>
      <c r="AG620" s="16" t="n"/>
      <c r="AH620" s="23" t="n"/>
      <c r="AI620" s="21">
        <f>IF(X620="","",IF(G620="MXN",X620,IF(AH620="","",X620*AH620)))</f>
        <v/>
      </c>
      <c r="AJ620" s="16" t="n"/>
      <c r="AK620" s="24">
        <f>IF(B620="","",CHOOSE(WEEKDAY(B620,2),"Lunes","Martes","Miércoles","Jueves","Viernes","Sábado","Domingo"))</f>
        <v/>
      </c>
      <c r="AL620" s="24">
        <f>IF(C620="","",IF(HOUR(C620)&lt;6,"00-06",IF(HOUR(C620)&lt;10,"06-10",IF(HOUR(C620)&lt;14,"10-14",IF(HOUR(C620)&lt;18,"14-18",IF(HOUR(C620)&lt;22,"18-22","22-24"))))))</f>
        <v/>
      </c>
      <c r="AM620" s="21">
        <f>IF(B620="","",SUMIFS($X$7:X620,$AJ$7:AJ620,"&lt;&gt;No",$B$7:B620,"&lt;&gt;"))</f>
        <v/>
      </c>
      <c r="AN620" s="22">
        <f>IF(B620="","",SUMIFS($Y$7:Y620,$AJ$7:AJ620,"&lt;&gt;No",$B$7:B620,"&lt;&gt;"))</f>
        <v/>
      </c>
    </row>
    <row r="621">
      <c r="A621" s="16" t="n"/>
      <c r="B621" s="17" t="n"/>
      <c r="C621" s="18" t="n"/>
      <c r="D621" s="18" t="n"/>
      <c r="E621" s="16" t="n"/>
      <c r="F621" s="16" t="n"/>
      <c r="G621" s="16" t="n"/>
      <c r="H621" s="16" t="n"/>
      <c r="I621" s="16" t="n"/>
      <c r="J621" s="16" t="n"/>
      <c r="K621" s="16" t="n"/>
      <c r="L621" s="16" t="n"/>
      <c r="M621" s="19" t="n"/>
      <c r="N621" s="19" t="n"/>
      <c r="O621" s="19" t="n"/>
      <c r="P621" s="19" t="n"/>
      <c r="Q621" s="19" t="n"/>
      <c r="R621" s="20" t="n"/>
      <c r="S621" s="19" t="n"/>
      <c r="T621" s="20" t="n"/>
      <c r="U621" s="20" t="n"/>
      <c r="V621" s="20" t="n"/>
      <c r="W621" s="20" t="n"/>
      <c r="X621" s="21">
        <f>IF(T621="","",T621-IF(U621="",0,U621)-IF(V621="",0,V621)-IF(W621="",0,W621))</f>
        <v/>
      </c>
      <c r="Y621" s="22">
        <f>IF(OR(R621="",R621=0,X621=""),"",X621/R621)</f>
        <v/>
      </c>
      <c r="Z621" s="16" t="n"/>
      <c r="AA621" s="16" t="n"/>
      <c r="AB621" s="16" t="n"/>
      <c r="AC621" s="16" t="n"/>
      <c r="AD621" s="16" t="n"/>
      <c r="AE621" s="16" t="n"/>
      <c r="AF621" s="16" t="n"/>
      <c r="AG621" s="16" t="n"/>
      <c r="AH621" s="23" t="n"/>
      <c r="AI621" s="21">
        <f>IF(X621="","",IF(G621="MXN",X621,IF(AH621="","",X621*AH621)))</f>
        <v/>
      </c>
      <c r="AJ621" s="16" t="n"/>
      <c r="AK621" s="24">
        <f>IF(B621="","",CHOOSE(WEEKDAY(B621,2),"Lunes","Martes","Miércoles","Jueves","Viernes","Sábado","Domingo"))</f>
        <v/>
      </c>
      <c r="AL621" s="24">
        <f>IF(C621="","",IF(HOUR(C621)&lt;6,"00-06",IF(HOUR(C621)&lt;10,"06-10",IF(HOUR(C621)&lt;14,"10-14",IF(HOUR(C621)&lt;18,"14-18",IF(HOUR(C621)&lt;22,"18-22","22-24"))))))</f>
        <v/>
      </c>
      <c r="AM621" s="21">
        <f>IF(B621="","",SUMIFS($X$7:X621,$AJ$7:AJ621,"&lt;&gt;No",$B$7:B621,"&lt;&gt;"))</f>
        <v/>
      </c>
      <c r="AN621" s="22">
        <f>IF(B621="","",SUMIFS($Y$7:Y621,$AJ$7:AJ621,"&lt;&gt;No",$B$7:B621,"&lt;&gt;"))</f>
        <v/>
      </c>
    </row>
    <row r="622">
      <c r="A622" s="16" t="n"/>
      <c r="B622" s="17" t="n"/>
      <c r="C622" s="18" t="n"/>
      <c r="D622" s="18" t="n"/>
      <c r="E622" s="16" t="n"/>
      <c r="F622" s="16" t="n"/>
      <c r="G622" s="16" t="n"/>
      <c r="H622" s="16" t="n"/>
      <c r="I622" s="16" t="n"/>
      <c r="J622" s="16" t="n"/>
      <c r="K622" s="16" t="n"/>
      <c r="L622" s="16" t="n"/>
      <c r="M622" s="19" t="n"/>
      <c r="N622" s="19" t="n"/>
      <c r="O622" s="19" t="n"/>
      <c r="P622" s="19" t="n"/>
      <c r="Q622" s="19" t="n"/>
      <c r="R622" s="20" t="n"/>
      <c r="S622" s="19" t="n"/>
      <c r="T622" s="20" t="n"/>
      <c r="U622" s="20" t="n"/>
      <c r="V622" s="20" t="n"/>
      <c r="W622" s="20" t="n"/>
      <c r="X622" s="21">
        <f>IF(T622="","",T622-IF(U622="",0,U622)-IF(V622="",0,V622)-IF(W622="",0,W622))</f>
        <v/>
      </c>
      <c r="Y622" s="22">
        <f>IF(OR(R622="",R622=0,X622=""),"",X622/R622)</f>
        <v/>
      </c>
      <c r="Z622" s="16" t="n"/>
      <c r="AA622" s="16" t="n"/>
      <c r="AB622" s="16" t="n"/>
      <c r="AC622" s="16" t="n"/>
      <c r="AD622" s="16" t="n"/>
      <c r="AE622" s="16" t="n"/>
      <c r="AF622" s="16" t="n"/>
      <c r="AG622" s="16" t="n"/>
      <c r="AH622" s="23" t="n"/>
      <c r="AI622" s="21">
        <f>IF(X622="","",IF(G622="MXN",X622,IF(AH622="","",X622*AH622)))</f>
        <v/>
      </c>
      <c r="AJ622" s="16" t="n"/>
      <c r="AK622" s="24">
        <f>IF(B622="","",CHOOSE(WEEKDAY(B622,2),"Lunes","Martes","Miércoles","Jueves","Viernes","Sábado","Domingo"))</f>
        <v/>
      </c>
      <c r="AL622" s="24">
        <f>IF(C622="","",IF(HOUR(C622)&lt;6,"00-06",IF(HOUR(C622)&lt;10,"06-10",IF(HOUR(C622)&lt;14,"10-14",IF(HOUR(C622)&lt;18,"14-18",IF(HOUR(C622)&lt;22,"18-22","22-24"))))))</f>
        <v/>
      </c>
      <c r="AM622" s="21">
        <f>IF(B622="","",SUMIFS($X$7:X622,$AJ$7:AJ622,"&lt;&gt;No",$B$7:B622,"&lt;&gt;"))</f>
        <v/>
      </c>
      <c r="AN622" s="22">
        <f>IF(B622="","",SUMIFS($Y$7:Y622,$AJ$7:AJ622,"&lt;&gt;No",$B$7:B622,"&lt;&gt;"))</f>
        <v/>
      </c>
    </row>
    <row r="623">
      <c r="A623" s="16" t="n"/>
      <c r="B623" s="17" t="n"/>
      <c r="C623" s="18" t="n"/>
      <c r="D623" s="18" t="n"/>
      <c r="E623" s="16" t="n"/>
      <c r="F623" s="16" t="n"/>
      <c r="G623" s="16" t="n"/>
      <c r="H623" s="16" t="n"/>
      <c r="I623" s="16" t="n"/>
      <c r="J623" s="16" t="n"/>
      <c r="K623" s="16" t="n"/>
      <c r="L623" s="16" t="n"/>
      <c r="M623" s="19" t="n"/>
      <c r="N623" s="19" t="n"/>
      <c r="O623" s="19" t="n"/>
      <c r="P623" s="19" t="n"/>
      <c r="Q623" s="19" t="n"/>
      <c r="R623" s="20" t="n"/>
      <c r="S623" s="19" t="n"/>
      <c r="T623" s="20" t="n"/>
      <c r="U623" s="20" t="n"/>
      <c r="V623" s="20" t="n"/>
      <c r="W623" s="20" t="n"/>
      <c r="X623" s="21">
        <f>IF(T623="","",T623-IF(U623="",0,U623)-IF(V623="",0,V623)-IF(W623="",0,W623))</f>
        <v/>
      </c>
      <c r="Y623" s="22">
        <f>IF(OR(R623="",R623=0,X623=""),"",X623/R623)</f>
        <v/>
      </c>
      <c r="Z623" s="16" t="n"/>
      <c r="AA623" s="16" t="n"/>
      <c r="AB623" s="16" t="n"/>
      <c r="AC623" s="16" t="n"/>
      <c r="AD623" s="16" t="n"/>
      <c r="AE623" s="16" t="n"/>
      <c r="AF623" s="16" t="n"/>
      <c r="AG623" s="16" t="n"/>
      <c r="AH623" s="23" t="n"/>
      <c r="AI623" s="21">
        <f>IF(X623="","",IF(G623="MXN",X623,IF(AH623="","",X623*AH623)))</f>
        <v/>
      </c>
      <c r="AJ623" s="16" t="n"/>
      <c r="AK623" s="24">
        <f>IF(B623="","",CHOOSE(WEEKDAY(B623,2),"Lunes","Martes","Miércoles","Jueves","Viernes","Sábado","Domingo"))</f>
        <v/>
      </c>
      <c r="AL623" s="24">
        <f>IF(C623="","",IF(HOUR(C623)&lt;6,"00-06",IF(HOUR(C623)&lt;10,"06-10",IF(HOUR(C623)&lt;14,"10-14",IF(HOUR(C623)&lt;18,"14-18",IF(HOUR(C623)&lt;22,"18-22","22-24"))))))</f>
        <v/>
      </c>
      <c r="AM623" s="21">
        <f>IF(B623="","",SUMIFS($X$7:X623,$AJ$7:AJ623,"&lt;&gt;No",$B$7:B623,"&lt;&gt;"))</f>
        <v/>
      </c>
      <c r="AN623" s="22">
        <f>IF(B623="","",SUMIFS($Y$7:Y623,$AJ$7:AJ623,"&lt;&gt;No",$B$7:B623,"&lt;&gt;"))</f>
        <v/>
      </c>
    </row>
    <row r="624">
      <c r="A624" s="16" t="n"/>
      <c r="B624" s="17" t="n"/>
      <c r="C624" s="18" t="n"/>
      <c r="D624" s="18" t="n"/>
      <c r="E624" s="16" t="n"/>
      <c r="F624" s="16" t="n"/>
      <c r="G624" s="16" t="n"/>
      <c r="H624" s="16" t="n"/>
      <c r="I624" s="16" t="n"/>
      <c r="J624" s="16" t="n"/>
      <c r="K624" s="16" t="n"/>
      <c r="L624" s="16" t="n"/>
      <c r="M624" s="19" t="n"/>
      <c r="N624" s="19" t="n"/>
      <c r="O624" s="19" t="n"/>
      <c r="P624" s="19" t="n"/>
      <c r="Q624" s="19" t="n"/>
      <c r="R624" s="20" t="n"/>
      <c r="S624" s="19" t="n"/>
      <c r="T624" s="20" t="n"/>
      <c r="U624" s="20" t="n"/>
      <c r="V624" s="20" t="n"/>
      <c r="W624" s="20" t="n"/>
      <c r="X624" s="21">
        <f>IF(T624="","",T624-IF(U624="",0,U624)-IF(V624="",0,V624)-IF(W624="",0,W624))</f>
        <v/>
      </c>
      <c r="Y624" s="22">
        <f>IF(OR(R624="",R624=0,X624=""),"",X624/R624)</f>
        <v/>
      </c>
      <c r="Z624" s="16" t="n"/>
      <c r="AA624" s="16" t="n"/>
      <c r="AB624" s="16" t="n"/>
      <c r="AC624" s="16" t="n"/>
      <c r="AD624" s="16" t="n"/>
      <c r="AE624" s="16" t="n"/>
      <c r="AF624" s="16" t="n"/>
      <c r="AG624" s="16" t="n"/>
      <c r="AH624" s="23" t="n"/>
      <c r="AI624" s="21">
        <f>IF(X624="","",IF(G624="MXN",X624,IF(AH624="","",X624*AH624)))</f>
        <v/>
      </c>
      <c r="AJ624" s="16" t="n"/>
      <c r="AK624" s="24">
        <f>IF(B624="","",CHOOSE(WEEKDAY(B624,2),"Lunes","Martes","Miércoles","Jueves","Viernes","Sábado","Domingo"))</f>
        <v/>
      </c>
      <c r="AL624" s="24">
        <f>IF(C624="","",IF(HOUR(C624)&lt;6,"00-06",IF(HOUR(C624)&lt;10,"06-10",IF(HOUR(C624)&lt;14,"10-14",IF(HOUR(C624)&lt;18,"14-18",IF(HOUR(C624)&lt;22,"18-22","22-24"))))))</f>
        <v/>
      </c>
      <c r="AM624" s="21">
        <f>IF(B624="","",SUMIFS($X$7:X624,$AJ$7:AJ624,"&lt;&gt;No",$B$7:B624,"&lt;&gt;"))</f>
        <v/>
      </c>
      <c r="AN624" s="22">
        <f>IF(B624="","",SUMIFS($Y$7:Y624,$AJ$7:AJ624,"&lt;&gt;No",$B$7:B624,"&lt;&gt;"))</f>
        <v/>
      </c>
    </row>
    <row r="625">
      <c r="A625" s="16" t="n"/>
      <c r="B625" s="17" t="n"/>
      <c r="C625" s="18" t="n"/>
      <c r="D625" s="18" t="n"/>
      <c r="E625" s="16" t="n"/>
      <c r="F625" s="16" t="n"/>
      <c r="G625" s="16" t="n"/>
      <c r="H625" s="16" t="n"/>
      <c r="I625" s="16" t="n"/>
      <c r="J625" s="16" t="n"/>
      <c r="K625" s="16" t="n"/>
      <c r="L625" s="16" t="n"/>
      <c r="M625" s="19" t="n"/>
      <c r="N625" s="19" t="n"/>
      <c r="O625" s="19" t="n"/>
      <c r="P625" s="19" t="n"/>
      <c r="Q625" s="19" t="n"/>
      <c r="R625" s="20" t="n"/>
      <c r="S625" s="19" t="n"/>
      <c r="T625" s="20" t="n"/>
      <c r="U625" s="20" t="n"/>
      <c r="V625" s="20" t="n"/>
      <c r="W625" s="20" t="n"/>
      <c r="X625" s="21">
        <f>IF(T625="","",T625-IF(U625="",0,U625)-IF(V625="",0,V625)-IF(W625="",0,W625))</f>
        <v/>
      </c>
      <c r="Y625" s="22">
        <f>IF(OR(R625="",R625=0,X625=""),"",X625/R625)</f>
        <v/>
      </c>
      <c r="Z625" s="16" t="n"/>
      <c r="AA625" s="16" t="n"/>
      <c r="AB625" s="16" t="n"/>
      <c r="AC625" s="16" t="n"/>
      <c r="AD625" s="16" t="n"/>
      <c r="AE625" s="16" t="n"/>
      <c r="AF625" s="16" t="n"/>
      <c r="AG625" s="16" t="n"/>
      <c r="AH625" s="23" t="n"/>
      <c r="AI625" s="21">
        <f>IF(X625="","",IF(G625="MXN",X625,IF(AH625="","",X625*AH625)))</f>
        <v/>
      </c>
      <c r="AJ625" s="16" t="n"/>
      <c r="AK625" s="24">
        <f>IF(B625="","",CHOOSE(WEEKDAY(B625,2),"Lunes","Martes","Miércoles","Jueves","Viernes","Sábado","Domingo"))</f>
        <v/>
      </c>
      <c r="AL625" s="24">
        <f>IF(C625="","",IF(HOUR(C625)&lt;6,"00-06",IF(HOUR(C625)&lt;10,"06-10",IF(HOUR(C625)&lt;14,"10-14",IF(HOUR(C625)&lt;18,"14-18",IF(HOUR(C625)&lt;22,"18-22","22-24"))))))</f>
        <v/>
      </c>
      <c r="AM625" s="21">
        <f>IF(B625="","",SUMIFS($X$7:X625,$AJ$7:AJ625,"&lt;&gt;No",$B$7:B625,"&lt;&gt;"))</f>
        <v/>
      </c>
      <c r="AN625" s="22">
        <f>IF(B625="","",SUMIFS($Y$7:Y625,$AJ$7:AJ625,"&lt;&gt;No",$B$7:B625,"&lt;&gt;"))</f>
        <v/>
      </c>
    </row>
    <row r="626">
      <c r="A626" s="16" t="n"/>
      <c r="B626" s="17" t="n"/>
      <c r="C626" s="18" t="n"/>
      <c r="D626" s="18" t="n"/>
      <c r="E626" s="16" t="n"/>
      <c r="F626" s="16" t="n"/>
      <c r="G626" s="16" t="n"/>
      <c r="H626" s="16" t="n"/>
      <c r="I626" s="16" t="n"/>
      <c r="J626" s="16" t="n"/>
      <c r="K626" s="16" t="n"/>
      <c r="L626" s="16" t="n"/>
      <c r="M626" s="19" t="n"/>
      <c r="N626" s="19" t="n"/>
      <c r="O626" s="19" t="n"/>
      <c r="P626" s="19" t="n"/>
      <c r="Q626" s="19" t="n"/>
      <c r="R626" s="20" t="n"/>
      <c r="S626" s="19" t="n"/>
      <c r="T626" s="20" t="n"/>
      <c r="U626" s="20" t="n"/>
      <c r="V626" s="20" t="n"/>
      <c r="W626" s="20" t="n"/>
      <c r="X626" s="21">
        <f>IF(T626="","",T626-IF(U626="",0,U626)-IF(V626="",0,V626)-IF(W626="",0,W626))</f>
        <v/>
      </c>
      <c r="Y626" s="22">
        <f>IF(OR(R626="",R626=0,X626=""),"",X626/R626)</f>
        <v/>
      </c>
      <c r="Z626" s="16" t="n"/>
      <c r="AA626" s="16" t="n"/>
      <c r="AB626" s="16" t="n"/>
      <c r="AC626" s="16" t="n"/>
      <c r="AD626" s="16" t="n"/>
      <c r="AE626" s="16" t="n"/>
      <c r="AF626" s="16" t="n"/>
      <c r="AG626" s="16" t="n"/>
      <c r="AH626" s="23" t="n"/>
      <c r="AI626" s="21">
        <f>IF(X626="","",IF(G626="MXN",X626,IF(AH626="","",X626*AH626)))</f>
        <v/>
      </c>
      <c r="AJ626" s="16" t="n"/>
      <c r="AK626" s="24">
        <f>IF(B626="","",CHOOSE(WEEKDAY(B626,2),"Lunes","Martes","Miércoles","Jueves","Viernes","Sábado","Domingo"))</f>
        <v/>
      </c>
      <c r="AL626" s="24">
        <f>IF(C626="","",IF(HOUR(C626)&lt;6,"00-06",IF(HOUR(C626)&lt;10,"06-10",IF(HOUR(C626)&lt;14,"10-14",IF(HOUR(C626)&lt;18,"14-18",IF(HOUR(C626)&lt;22,"18-22","22-24"))))))</f>
        <v/>
      </c>
      <c r="AM626" s="21">
        <f>IF(B626="","",SUMIFS($X$7:X626,$AJ$7:AJ626,"&lt;&gt;No",$B$7:B626,"&lt;&gt;"))</f>
        <v/>
      </c>
      <c r="AN626" s="22">
        <f>IF(B626="","",SUMIFS($Y$7:Y626,$AJ$7:AJ626,"&lt;&gt;No",$B$7:B626,"&lt;&gt;"))</f>
        <v/>
      </c>
    </row>
    <row r="627">
      <c r="A627" s="16" t="n"/>
      <c r="B627" s="17" t="n"/>
      <c r="C627" s="18" t="n"/>
      <c r="D627" s="18" t="n"/>
      <c r="E627" s="16" t="n"/>
      <c r="F627" s="16" t="n"/>
      <c r="G627" s="16" t="n"/>
      <c r="H627" s="16" t="n"/>
      <c r="I627" s="16" t="n"/>
      <c r="J627" s="16" t="n"/>
      <c r="K627" s="16" t="n"/>
      <c r="L627" s="16" t="n"/>
      <c r="M627" s="19" t="n"/>
      <c r="N627" s="19" t="n"/>
      <c r="O627" s="19" t="n"/>
      <c r="P627" s="19" t="n"/>
      <c r="Q627" s="19" t="n"/>
      <c r="R627" s="20" t="n"/>
      <c r="S627" s="19" t="n"/>
      <c r="T627" s="20" t="n"/>
      <c r="U627" s="20" t="n"/>
      <c r="V627" s="20" t="n"/>
      <c r="W627" s="20" t="n"/>
      <c r="X627" s="21">
        <f>IF(T627="","",T627-IF(U627="",0,U627)-IF(V627="",0,V627)-IF(W627="",0,W627))</f>
        <v/>
      </c>
      <c r="Y627" s="22">
        <f>IF(OR(R627="",R627=0,X627=""),"",X627/R627)</f>
        <v/>
      </c>
      <c r="Z627" s="16" t="n"/>
      <c r="AA627" s="16" t="n"/>
      <c r="AB627" s="16" t="n"/>
      <c r="AC627" s="16" t="n"/>
      <c r="AD627" s="16" t="n"/>
      <c r="AE627" s="16" t="n"/>
      <c r="AF627" s="16" t="n"/>
      <c r="AG627" s="16" t="n"/>
      <c r="AH627" s="23" t="n"/>
      <c r="AI627" s="21">
        <f>IF(X627="","",IF(G627="MXN",X627,IF(AH627="","",X627*AH627)))</f>
        <v/>
      </c>
      <c r="AJ627" s="16" t="n"/>
      <c r="AK627" s="24">
        <f>IF(B627="","",CHOOSE(WEEKDAY(B627,2),"Lunes","Martes","Miércoles","Jueves","Viernes","Sábado","Domingo"))</f>
        <v/>
      </c>
      <c r="AL627" s="24">
        <f>IF(C627="","",IF(HOUR(C627)&lt;6,"00-06",IF(HOUR(C627)&lt;10,"06-10",IF(HOUR(C627)&lt;14,"10-14",IF(HOUR(C627)&lt;18,"14-18",IF(HOUR(C627)&lt;22,"18-22","22-24"))))))</f>
        <v/>
      </c>
      <c r="AM627" s="21">
        <f>IF(B627="","",SUMIFS($X$7:X627,$AJ$7:AJ627,"&lt;&gt;No",$B$7:B627,"&lt;&gt;"))</f>
        <v/>
      </c>
      <c r="AN627" s="22">
        <f>IF(B627="","",SUMIFS($Y$7:Y627,$AJ$7:AJ627,"&lt;&gt;No",$B$7:B627,"&lt;&gt;"))</f>
        <v/>
      </c>
    </row>
    <row r="628">
      <c r="A628" s="16" t="n"/>
      <c r="B628" s="17" t="n"/>
      <c r="C628" s="18" t="n"/>
      <c r="D628" s="18" t="n"/>
      <c r="E628" s="16" t="n"/>
      <c r="F628" s="16" t="n"/>
      <c r="G628" s="16" t="n"/>
      <c r="H628" s="16" t="n"/>
      <c r="I628" s="16" t="n"/>
      <c r="J628" s="16" t="n"/>
      <c r="K628" s="16" t="n"/>
      <c r="L628" s="16" t="n"/>
      <c r="M628" s="19" t="n"/>
      <c r="N628" s="19" t="n"/>
      <c r="O628" s="19" t="n"/>
      <c r="P628" s="19" t="n"/>
      <c r="Q628" s="19" t="n"/>
      <c r="R628" s="20" t="n"/>
      <c r="S628" s="19" t="n"/>
      <c r="T628" s="20" t="n"/>
      <c r="U628" s="20" t="n"/>
      <c r="V628" s="20" t="n"/>
      <c r="W628" s="20" t="n"/>
      <c r="X628" s="21">
        <f>IF(T628="","",T628-IF(U628="",0,U628)-IF(V628="",0,V628)-IF(W628="",0,W628))</f>
        <v/>
      </c>
      <c r="Y628" s="22">
        <f>IF(OR(R628="",R628=0,X628=""),"",X628/R628)</f>
        <v/>
      </c>
      <c r="Z628" s="16" t="n"/>
      <c r="AA628" s="16" t="n"/>
      <c r="AB628" s="16" t="n"/>
      <c r="AC628" s="16" t="n"/>
      <c r="AD628" s="16" t="n"/>
      <c r="AE628" s="16" t="n"/>
      <c r="AF628" s="16" t="n"/>
      <c r="AG628" s="16" t="n"/>
      <c r="AH628" s="23" t="n"/>
      <c r="AI628" s="21">
        <f>IF(X628="","",IF(G628="MXN",X628,IF(AH628="","",X628*AH628)))</f>
        <v/>
      </c>
      <c r="AJ628" s="16" t="n"/>
      <c r="AK628" s="24">
        <f>IF(B628="","",CHOOSE(WEEKDAY(B628,2),"Lunes","Martes","Miércoles","Jueves","Viernes","Sábado","Domingo"))</f>
        <v/>
      </c>
      <c r="AL628" s="24">
        <f>IF(C628="","",IF(HOUR(C628)&lt;6,"00-06",IF(HOUR(C628)&lt;10,"06-10",IF(HOUR(C628)&lt;14,"10-14",IF(HOUR(C628)&lt;18,"14-18",IF(HOUR(C628)&lt;22,"18-22","22-24"))))))</f>
        <v/>
      </c>
      <c r="AM628" s="21">
        <f>IF(B628="","",SUMIFS($X$7:X628,$AJ$7:AJ628,"&lt;&gt;No",$B$7:B628,"&lt;&gt;"))</f>
        <v/>
      </c>
      <c r="AN628" s="22">
        <f>IF(B628="","",SUMIFS($Y$7:Y628,$AJ$7:AJ628,"&lt;&gt;No",$B$7:B628,"&lt;&gt;"))</f>
        <v/>
      </c>
    </row>
    <row r="629">
      <c r="A629" s="16" t="n"/>
      <c r="B629" s="17" t="n"/>
      <c r="C629" s="18" t="n"/>
      <c r="D629" s="18" t="n"/>
      <c r="E629" s="16" t="n"/>
      <c r="F629" s="16" t="n"/>
      <c r="G629" s="16" t="n"/>
      <c r="H629" s="16" t="n"/>
      <c r="I629" s="16" t="n"/>
      <c r="J629" s="16" t="n"/>
      <c r="K629" s="16" t="n"/>
      <c r="L629" s="16" t="n"/>
      <c r="M629" s="19" t="n"/>
      <c r="N629" s="19" t="n"/>
      <c r="O629" s="19" t="n"/>
      <c r="P629" s="19" t="n"/>
      <c r="Q629" s="19" t="n"/>
      <c r="R629" s="20" t="n"/>
      <c r="S629" s="19" t="n"/>
      <c r="T629" s="20" t="n"/>
      <c r="U629" s="20" t="n"/>
      <c r="V629" s="20" t="n"/>
      <c r="W629" s="20" t="n"/>
      <c r="X629" s="21">
        <f>IF(T629="","",T629-IF(U629="",0,U629)-IF(V629="",0,V629)-IF(W629="",0,W629))</f>
        <v/>
      </c>
      <c r="Y629" s="22">
        <f>IF(OR(R629="",R629=0,X629=""),"",X629/R629)</f>
        <v/>
      </c>
      <c r="Z629" s="16" t="n"/>
      <c r="AA629" s="16" t="n"/>
      <c r="AB629" s="16" t="n"/>
      <c r="AC629" s="16" t="n"/>
      <c r="AD629" s="16" t="n"/>
      <c r="AE629" s="16" t="n"/>
      <c r="AF629" s="16" t="n"/>
      <c r="AG629" s="16" t="n"/>
      <c r="AH629" s="23" t="n"/>
      <c r="AI629" s="21">
        <f>IF(X629="","",IF(G629="MXN",X629,IF(AH629="","",X629*AH629)))</f>
        <v/>
      </c>
      <c r="AJ629" s="16" t="n"/>
      <c r="AK629" s="24">
        <f>IF(B629="","",CHOOSE(WEEKDAY(B629,2),"Lunes","Martes","Miércoles","Jueves","Viernes","Sábado","Domingo"))</f>
        <v/>
      </c>
      <c r="AL629" s="24">
        <f>IF(C629="","",IF(HOUR(C629)&lt;6,"00-06",IF(HOUR(C629)&lt;10,"06-10",IF(HOUR(C629)&lt;14,"10-14",IF(HOUR(C629)&lt;18,"14-18",IF(HOUR(C629)&lt;22,"18-22","22-24"))))))</f>
        <v/>
      </c>
      <c r="AM629" s="21">
        <f>IF(B629="","",SUMIFS($X$7:X629,$AJ$7:AJ629,"&lt;&gt;No",$B$7:B629,"&lt;&gt;"))</f>
        <v/>
      </c>
      <c r="AN629" s="22">
        <f>IF(B629="","",SUMIFS($Y$7:Y629,$AJ$7:AJ629,"&lt;&gt;No",$B$7:B629,"&lt;&gt;"))</f>
        <v/>
      </c>
    </row>
    <row r="630">
      <c r="A630" s="16" t="n"/>
      <c r="B630" s="17" t="n"/>
      <c r="C630" s="18" t="n"/>
      <c r="D630" s="18" t="n"/>
      <c r="E630" s="16" t="n"/>
      <c r="F630" s="16" t="n"/>
      <c r="G630" s="16" t="n"/>
      <c r="H630" s="16" t="n"/>
      <c r="I630" s="16" t="n"/>
      <c r="J630" s="16" t="n"/>
      <c r="K630" s="16" t="n"/>
      <c r="L630" s="16" t="n"/>
      <c r="M630" s="19" t="n"/>
      <c r="N630" s="19" t="n"/>
      <c r="O630" s="19" t="n"/>
      <c r="P630" s="19" t="n"/>
      <c r="Q630" s="19" t="n"/>
      <c r="R630" s="20" t="n"/>
      <c r="S630" s="19" t="n"/>
      <c r="T630" s="20" t="n"/>
      <c r="U630" s="20" t="n"/>
      <c r="V630" s="20" t="n"/>
      <c r="W630" s="20" t="n"/>
      <c r="X630" s="21">
        <f>IF(T630="","",T630-IF(U630="",0,U630)-IF(V630="",0,V630)-IF(W630="",0,W630))</f>
        <v/>
      </c>
      <c r="Y630" s="22">
        <f>IF(OR(R630="",R630=0,X630=""),"",X630/R630)</f>
        <v/>
      </c>
      <c r="Z630" s="16" t="n"/>
      <c r="AA630" s="16" t="n"/>
      <c r="AB630" s="16" t="n"/>
      <c r="AC630" s="16" t="n"/>
      <c r="AD630" s="16" t="n"/>
      <c r="AE630" s="16" t="n"/>
      <c r="AF630" s="16" t="n"/>
      <c r="AG630" s="16" t="n"/>
      <c r="AH630" s="23" t="n"/>
      <c r="AI630" s="21">
        <f>IF(X630="","",IF(G630="MXN",X630,IF(AH630="","",X630*AH630)))</f>
        <v/>
      </c>
      <c r="AJ630" s="16" t="n"/>
      <c r="AK630" s="24">
        <f>IF(B630="","",CHOOSE(WEEKDAY(B630,2),"Lunes","Martes","Miércoles","Jueves","Viernes","Sábado","Domingo"))</f>
        <v/>
      </c>
      <c r="AL630" s="24">
        <f>IF(C630="","",IF(HOUR(C630)&lt;6,"00-06",IF(HOUR(C630)&lt;10,"06-10",IF(HOUR(C630)&lt;14,"10-14",IF(HOUR(C630)&lt;18,"14-18",IF(HOUR(C630)&lt;22,"18-22","22-24"))))))</f>
        <v/>
      </c>
      <c r="AM630" s="21">
        <f>IF(B630="","",SUMIFS($X$7:X630,$AJ$7:AJ630,"&lt;&gt;No",$B$7:B630,"&lt;&gt;"))</f>
        <v/>
      </c>
      <c r="AN630" s="22">
        <f>IF(B630="","",SUMIFS($Y$7:Y630,$AJ$7:AJ630,"&lt;&gt;No",$B$7:B630,"&lt;&gt;"))</f>
        <v/>
      </c>
    </row>
    <row r="631">
      <c r="A631" s="16" t="n"/>
      <c r="B631" s="17" t="n"/>
      <c r="C631" s="18" t="n"/>
      <c r="D631" s="18" t="n"/>
      <c r="E631" s="16" t="n"/>
      <c r="F631" s="16" t="n"/>
      <c r="G631" s="16" t="n"/>
      <c r="H631" s="16" t="n"/>
      <c r="I631" s="16" t="n"/>
      <c r="J631" s="16" t="n"/>
      <c r="K631" s="16" t="n"/>
      <c r="L631" s="16" t="n"/>
      <c r="M631" s="19" t="n"/>
      <c r="N631" s="19" t="n"/>
      <c r="O631" s="19" t="n"/>
      <c r="P631" s="19" t="n"/>
      <c r="Q631" s="19" t="n"/>
      <c r="R631" s="20" t="n"/>
      <c r="S631" s="19" t="n"/>
      <c r="T631" s="20" t="n"/>
      <c r="U631" s="20" t="n"/>
      <c r="V631" s="20" t="n"/>
      <c r="W631" s="20" t="n"/>
      <c r="X631" s="21">
        <f>IF(T631="","",T631-IF(U631="",0,U631)-IF(V631="",0,V631)-IF(W631="",0,W631))</f>
        <v/>
      </c>
      <c r="Y631" s="22">
        <f>IF(OR(R631="",R631=0,X631=""),"",X631/R631)</f>
        <v/>
      </c>
      <c r="Z631" s="16" t="n"/>
      <c r="AA631" s="16" t="n"/>
      <c r="AB631" s="16" t="n"/>
      <c r="AC631" s="16" t="n"/>
      <c r="AD631" s="16" t="n"/>
      <c r="AE631" s="16" t="n"/>
      <c r="AF631" s="16" t="n"/>
      <c r="AG631" s="16" t="n"/>
      <c r="AH631" s="23" t="n"/>
      <c r="AI631" s="21">
        <f>IF(X631="","",IF(G631="MXN",X631,IF(AH631="","",X631*AH631)))</f>
        <v/>
      </c>
      <c r="AJ631" s="16" t="n"/>
      <c r="AK631" s="24">
        <f>IF(B631="","",CHOOSE(WEEKDAY(B631,2),"Lunes","Martes","Miércoles","Jueves","Viernes","Sábado","Domingo"))</f>
        <v/>
      </c>
      <c r="AL631" s="24">
        <f>IF(C631="","",IF(HOUR(C631)&lt;6,"00-06",IF(HOUR(C631)&lt;10,"06-10",IF(HOUR(C631)&lt;14,"10-14",IF(HOUR(C631)&lt;18,"14-18",IF(HOUR(C631)&lt;22,"18-22","22-24"))))))</f>
        <v/>
      </c>
      <c r="AM631" s="21">
        <f>IF(B631="","",SUMIFS($X$7:X631,$AJ$7:AJ631,"&lt;&gt;No",$B$7:B631,"&lt;&gt;"))</f>
        <v/>
      </c>
      <c r="AN631" s="22">
        <f>IF(B631="","",SUMIFS($Y$7:Y631,$AJ$7:AJ631,"&lt;&gt;No",$B$7:B631,"&lt;&gt;"))</f>
        <v/>
      </c>
    </row>
    <row r="632">
      <c r="A632" s="16" t="n"/>
      <c r="B632" s="17" t="n"/>
      <c r="C632" s="18" t="n"/>
      <c r="D632" s="18" t="n"/>
      <c r="E632" s="16" t="n"/>
      <c r="F632" s="16" t="n"/>
      <c r="G632" s="16" t="n"/>
      <c r="H632" s="16" t="n"/>
      <c r="I632" s="16" t="n"/>
      <c r="J632" s="16" t="n"/>
      <c r="K632" s="16" t="n"/>
      <c r="L632" s="16" t="n"/>
      <c r="M632" s="19" t="n"/>
      <c r="N632" s="19" t="n"/>
      <c r="O632" s="19" t="n"/>
      <c r="P632" s="19" t="n"/>
      <c r="Q632" s="19" t="n"/>
      <c r="R632" s="20" t="n"/>
      <c r="S632" s="19" t="n"/>
      <c r="T632" s="20" t="n"/>
      <c r="U632" s="20" t="n"/>
      <c r="V632" s="20" t="n"/>
      <c r="W632" s="20" t="n"/>
      <c r="X632" s="21">
        <f>IF(T632="","",T632-IF(U632="",0,U632)-IF(V632="",0,V632)-IF(W632="",0,W632))</f>
        <v/>
      </c>
      <c r="Y632" s="22">
        <f>IF(OR(R632="",R632=0,X632=""),"",X632/R632)</f>
        <v/>
      </c>
      <c r="Z632" s="16" t="n"/>
      <c r="AA632" s="16" t="n"/>
      <c r="AB632" s="16" t="n"/>
      <c r="AC632" s="16" t="n"/>
      <c r="AD632" s="16" t="n"/>
      <c r="AE632" s="16" t="n"/>
      <c r="AF632" s="16" t="n"/>
      <c r="AG632" s="16" t="n"/>
      <c r="AH632" s="23" t="n"/>
      <c r="AI632" s="21">
        <f>IF(X632="","",IF(G632="MXN",X632,IF(AH632="","",X632*AH632)))</f>
        <v/>
      </c>
      <c r="AJ632" s="16" t="n"/>
      <c r="AK632" s="24">
        <f>IF(B632="","",CHOOSE(WEEKDAY(B632,2),"Lunes","Martes","Miércoles","Jueves","Viernes","Sábado","Domingo"))</f>
        <v/>
      </c>
      <c r="AL632" s="24">
        <f>IF(C632="","",IF(HOUR(C632)&lt;6,"00-06",IF(HOUR(C632)&lt;10,"06-10",IF(HOUR(C632)&lt;14,"10-14",IF(HOUR(C632)&lt;18,"14-18",IF(HOUR(C632)&lt;22,"18-22","22-24"))))))</f>
        <v/>
      </c>
      <c r="AM632" s="21">
        <f>IF(B632="","",SUMIFS($X$7:X632,$AJ$7:AJ632,"&lt;&gt;No",$B$7:B632,"&lt;&gt;"))</f>
        <v/>
      </c>
      <c r="AN632" s="22">
        <f>IF(B632="","",SUMIFS($Y$7:Y632,$AJ$7:AJ632,"&lt;&gt;No",$B$7:B632,"&lt;&gt;"))</f>
        <v/>
      </c>
    </row>
    <row r="633">
      <c r="A633" s="16" t="n"/>
      <c r="B633" s="17" t="n"/>
      <c r="C633" s="18" t="n"/>
      <c r="D633" s="18" t="n"/>
      <c r="E633" s="16" t="n"/>
      <c r="F633" s="16" t="n"/>
      <c r="G633" s="16" t="n"/>
      <c r="H633" s="16" t="n"/>
      <c r="I633" s="16" t="n"/>
      <c r="J633" s="16" t="n"/>
      <c r="K633" s="16" t="n"/>
      <c r="L633" s="16" t="n"/>
      <c r="M633" s="19" t="n"/>
      <c r="N633" s="19" t="n"/>
      <c r="O633" s="19" t="n"/>
      <c r="P633" s="19" t="n"/>
      <c r="Q633" s="19" t="n"/>
      <c r="R633" s="20" t="n"/>
      <c r="S633" s="19" t="n"/>
      <c r="T633" s="20" t="n"/>
      <c r="U633" s="20" t="n"/>
      <c r="V633" s="20" t="n"/>
      <c r="W633" s="20" t="n"/>
      <c r="X633" s="21">
        <f>IF(T633="","",T633-IF(U633="",0,U633)-IF(V633="",0,V633)-IF(W633="",0,W633))</f>
        <v/>
      </c>
      <c r="Y633" s="22">
        <f>IF(OR(R633="",R633=0,X633=""),"",X633/R633)</f>
        <v/>
      </c>
      <c r="Z633" s="16" t="n"/>
      <c r="AA633" s="16" t="n"/>
      <c r="AB633" s="16" t="n"/>
      <c r="AC633" s="16" t="n"/>
      <c r="AD633" s="16" t="n"/>
      <c r="AE633" s="16" t="n"/>
      <c r="AF633" s="16" t="n"/>
      <c r="AG633" s="16" t="n"/>
      <c r="AH633" s="23" t="n"/>
      <c r="AI633" s="21">
        <f>IF(X633="","",IF(G633="MXN",X633,IF(AH633="","",X633*AH633)))</f>
        <v/>
      </c>
      <c r="AJ633" s="16" t="n"/>
      <c r="AK633" s="24">
        <f>IF(B633="","",CHOOSE(WEEKDAY(B633,2),"Lunes","Martes","Miércoles","Jueves","Viernes","Sábado","Domingo"))</f>
        <v/>
      </c>
      <c r="AL633" s="24">
        <f>IF(C633="","",IF(HOUR(C633)&lt;6,"00-06",IF(HOUR(C633)&lt;10,"06-10",IF(HOUR(C633)&lt;14,"10-14",IF(HOUR(C633)&lt;18,"14-18",IF(HOUR(C633)&lt;22,"18-22","22-24"))))))</f>
        <v/>
      </c>
      <c r="AM633" s="21">
        <f>IF(B633="","",SUMIFS($X$7:X633,$AJ$7:AJ633,"&lt;&gt;No",$B$7:B633,"&lt;&gt;"))</f>
        <v/>
      </c>
      <c r="AN633" s="22">
        <f>IF(B633="","",SUMIFS($Y$7:Y633,$AJ$7:AJ633,"&lt;&gt;No",$B$7:B633,"&lt;&gt;"))</f>
        <v/>
      </c>
    </row>
    <row r="634">
      <c r="A634" s="16" t="n"/>
      <c r="B634" s="17" t="n"/>
      <c r="C634" s="18" t="n"/>
      <c r="D634" s="18" t="n"/>
      <c r="E634" s="16" t="n"/>
      <c r="F634" s="16" t="n"/>
      <c r="G634" s="16" t="n"/>
      <c r="H634" s="16" t="n"/>
      <c r="I634" s="16" t="n"/>
      <c r="J634" s="16" t="n"/>
      <c r="K634" s="16" t="n"/>
      <c r="L634" s="16" t="n"/>
      <c r="M634" s="19" t="n"/>
      <c r="N634" s="19" t="n"/>
      <c r="O634" s="19" t="n"/>
      <c r="P634" s="19" t="n"/>
      <c r="Q634" s="19" t="n"/>
      <c r="R634" s="20" t="n"/>
      <c r="S634" s="19" t="n"/>
      <c r="T634" s="20" t="n"/>
      <c r="U634" s="20" t="n"/>
      <c r="V634" s="20" t="n"/>
      <c r="W634" s="20" t="n"/>
      <c r="X634" s="21">
        <f>IF(T634="","",T634-IF(U634="",0,U634)-IF(V634="",0,V634)-IF(W634="",0,W634))</f>
        <v/>
      </c>
      <c r="Y634" s="22">
        <f>IF(OR(R634="",R634=0,X634=""),"",X634/R634)</f>
        <v/>
      </c>
      <c r="Z634" s="16" t="n"/>
      <c r="AA634" s="16" t="n"/>
      <c r="AB634" s="16" t="n"/>
      <c r="AC634" s="16" t="n"/>
      <c r="AD634" s="16" t="n"/>
      <c r="AE634" s="16" t="n"/>
      <c r="AF634" s="16" t="n"/>
      <c r="AG634" s="16" t="n"/>
      <c r="AH634" s="23" t="n"/>
      <c r="AI634" s="21">
        <f>IF(X634="","",IF(G634="MXN",X634,IF(AH634="","",X634*AH634)))</f>
        <v/>
      </c>
      <c r="AJ634" s="16" t="n"/>
      <c r="AK634" s="24">
        <f>IF(B634="","",CHOOSE(WEEKDAY(B634,2),"Lunes","Martes","Miércoles","Jueves","Viernes","Sábado","Domingo"))</f>
        <v/>
      </c>
      <c r="AL634" s="24">
        <f>IF(C634="","",IF(HOUR(C634)&lt;6,"00-06",IF(HOUR(C634)&lt;10,"06-10",IF(HOUR(C634)&lt;14,"10-14",IF(HOUR(C634)&lt;18,"14-18",IF(HOUR(C634)&lt;22,"18-22","22-24"))))))</f>
        <v/>
      </c>
      <c r="AM634" s="21">
        <f>IF(B634="","",SUMIFS($X$7:X634,$AJ$7:AJ634,"&lt;&gt;No",$B$7:B634,"&lt;&gt;"))</f>
        <v/>
      </c>
      <c r="AN634" s="22">
        <f>IF(B634="","",SUMIFS($Y$7:Y634,$AJ$7:AJ634,"&lt;&gt;No",$B$7:B634,"&lt;&gt;"))</f>
        <v/>
      </c>
    </row>
    <row r="635">
      <c r="A635" s="16" t="n"/>
      <c r="B635" s="17" t="n"/>
      <c r="C635" s="18" t="n"/>
      <c r="D635" s="18" t="n"/>
      <c r="E635" s="16" t="n"/>
      <c r="F635" s="16" t="n"/>
      <c r="G635" s="16" t="n"/>
      <c r="H635" s="16" t="n"/>
      <c r="I635" s="16" t="n"/>
      <c r="J635" s="16" t="n"/>
      <c r="K635" s="16" t="n"/>
      <c r="L635" s="16" t="n"/>
      <c r="M635" s="19" t="n"/>
      <c r="N635" s="19" t="n"/>
      <c r="O635" s="19" t="n"/>
      <c r="P635" s="19" t="n"/>
      <c r="Q635" s="19" t="n"/>
      <c r="R635" s="20" t="n"/>
      <c r="S635" s="19" t="n"/>
      <c r="T635" s="20" t="n"/>
      <c r="U635" s="20" t="n"/>
      <c r="V635" s="20" t="n"/>
      <c r="W635" s="20" t="n"/>
      <c r="X635" s="21">
        <f>IF(T635="","",T635-IF(U635="",0,U635)-IF(V635="",0,V635)-IF(W635="",0,W635))</f>
        <v/>
      </c>
      <c r="Y635" s="22">
        <f>IF(OR(R635="",R635=0,X635=""),"",X635/R635)</f>
        <v/>
      </c>
      <c r="Z635" s="16" t="n"/>
      <c r="AA635" s="16" t="n"/>
      <c r="AB635" s="16" t="n"/>
      <c r="AC635" s="16" t="n"/>
      <c r="AD635" s="16" t="n"/>
      <c r="AE635" s="16" t="n"/>
      <c r="AF635" s="16" t="n"/>
      <c r="AG635" s="16" t="n"/>
      <c r="AH635" s="23" t="n"/>
      <c r="AI635" s="21">
        <f>IF(X635="","",IF(G635="MXN",X635,IF(AH635="","",X635*AH635)))</f>
        <v/>
      </c>
      <c r="AJ635" s="16" t="n"/>
      <c r="AK635" s="24">
        <f>IF(B635="","",CHOOSE(WEEKDAY(B635,2),"Lunes","Martes","Miércoles","Jueves","Viernes","Sábado","Domingo"))</f>
        <v/>
      </c>
      <c r="AL635" s="24">
        <f>IF(C635="","",IF(HOUR(C635)&lt;6,"00-06",IF(HOUR(C635)&lt;10,"06-10",IF(HOUR(C635)&lt;14,"10-14",IF(HOUR(C635)&lt;18,"14-18",IF(HOUR(C635)&lt;22,"18-22","22-24"))))))</f>
        <v/>
      </c>
      <c r="AM635" s="21">
        <f>IF(B635="","",SUMIFS($X$7:X635,$AJ$7:AJ635,"&lt;&gt;No",$B$7:B635,"&lt;&gt;"))</f>
        <v/>
      </c>
      <c r="AN635" s="22">
        <f>IF(B635="","",SUMIFS($Y$7:Y635,$AJ$7:AJ635,"&lt;&gt;No",$B$7:B635,"&lt;&gt;"))</f>
        <v/>
      </c>
    </row>
    <row r="636">
      <c r="A636" s="16" t="n"/>
      <c r="B636" s="17" t="n"/>
      <c r="C636" s="18" t="n"/>
      <c r="D636" s="18" t="n"/>
      <c r="E636" s="16" t="n"/>
      <c r="F636" s="16" t="n"/>
      <c r="G636" s="16" t="n"/>
      <c r="H636" s="16" t="n"/>
      <c r="I636" s="16" t="n"/>
      <c r="J636" s="16" t="n"/>
      <c r="K636" s="16" t="n"/>
      <c r="L636" s="16" t="n"/>
      <c r="M636" s="19" t="n"/>
      <c r="N636" s="19" t="n"/>
      <c r="O636" s="19" t="n"/>
      <c r="P636" s="19" t="n"/>
      <c r="Q636" s="19" t="n"/>
      <c r="R636" s="20" t="n"/>
      <c r="S636" s="19" t="n"/>
      <c r="T636" s="20" t="n"/>
      <c r="U636" s="20" t="n"/>
      <c r="V636" s="20" t="n"/>
      <c r="W636" s="20" t="n"/>
      <c r="X636" s="21">
        <f>IF(T636="","",T636-IF(U636="",0,U636)-IF(V636="",0,V636)-IF(W636="",0,W636))</f>
        <v/>
      </c>
      <c r="Y636" s="22">
        <f>IF(OR(R636="",R636=0,X636=""),"",X636/R636)</f>
        <v/>
      </c>
      <c r="Z636" s="16" t="n"/>
      <c r="AA636" s="16" t="n"/>
      <c r="AB636" s="16" t="n"/>
      <c r="AC636" s="16" t="n"/>
      <c r="AD636" s="16" t="n"/>
      <c r="AE636" s="16" t="n"/>
      <c r="AF636" s="16" t="n"/>
      <c r="AG636" s="16" t="n"/>
      <c r="AH636" s="23" t="n"/>
      <c r="AI636" s="21">
        <f>IF(X636="","",IF(G636="MXN",X636,IF(AH636="","",X636*AH636)))</f>
        <v/>
      </c>
      <c r="AJ636" s="16" t="n"/>
      <c r="AK636" s="24">
        <f>IF(B636="","",CHOOSE(WEEKDAY(B636,2),"Lunes","Martes","Miércoles","Jueves","Viernes","Sábado","Domingo"))</f>
        <v/>
      </c>
      <c r="AL636" s="24">
        <f>IF(C636="","",IF(HOUR(C636)&lt;6,"00-06",IF(HOUR(C636)&lt;10,"06-10",IF(HOUR(C636)&lt;14,"10-14",IF(HOUR(C636)&lt;18,"14-18",IF(HOUR(C636)&lt;22,"18-22","22-24"))))))</f>
        <v/>
      </c>
      <c r="AM636" s="21">
        <f>IF(B636="","",SUMIFS($X$7:X636,$AJ$7:AJ636,"&lt;&gt;No",$B$7:B636,"&lt;&gt;"))</f>
        <v/>
      </c>
      <c r="AN636" s="22">
        <f>IF(B636="","",SUMIFS($Y$7:Y636,$AJ$7:AJ636,"&lt;&gt;No",$B$7:B636,"&lt;&gt;"))</f>
        <v/>
      </c>
    </row>
    <row r="637">
      <c r="A637" s="16" t="n"/>
      <c r="B637" s="17" t="n"/>
      <c r="C637" s="18" t="n"/>
      <c r="D637" s="18" t="n"/>
      <c r="E637" s="16" t="n"/>
      <c r="F637" s="16" t="n"/>
      <c r="G637" s="16" t="n"/>
      <c r="H637" s="16" t="n"/>
      <c r="I637" s="16" t="n"/>
      <c r="J637" s="16" t="n"/>
      <c r="K637" s="16" t="n"/>
      <c r="L637" s="16" t="n"/>
      <c r="M637" s="19" t="n"/>
      <c r="N637" s="19" t="n"/>
      <c r="O637" s="19" t="n"/>
      <c r="P637" s="19" t="n"/>
      <c r="Q637" s="19" t="n"/>
      <c r="R637" s="20" t="n"/>
      <c r="S637" s="19" t="n"/>
      <c r="T637" s="20" t="n"/>
      <c r="U637" s="20" t="n"/>
      <c r="V637" s="20" t="n"/>
      <c r="W637" s="20" t="n"/>
      <c r="X637" s="21">
        <f>IF(T637="","",T637-IF(U637="",0,U637)-IF(V637="",0,V637)-IF(W637="",0,W637))</f>
        <v/>
      </c>
      <c r="Y637" s="22">
        <f>IF(OR(R637="",R637=0,X637=""),"",X637/R637)</f>
        <v/>
      </c>
      <c r="Z637" s="16" t="n"/>
      <c r="AA637" s="16" t="n"/>
      <c r="AB637" s="16" t="n"/>
      <c r="AC637" s="16" t="n"/>
      <c r="AD637" s="16" t="n"/>
      <c r="AE637" s="16" t="n"/>
      <c r="AF637" s="16" t="n"/>
      <c r="AG637" s="16" t="n"/>
      <c r="AH637" s="23" t="n"/>
      <c r="AI637" s="21">
        <f>IF(X637="","",IF(G637="MXN",X637,IF(AH637="","",X637*AH637)))</f>
        <v/>
      </c>
      <c r="AJ637" s="16" t="n"/>
      <c r="AK637" s="24">
        <f>IF(B637="","",CHOOSE(WEEKDAY(B637,2),"Lunes","Martes","Miércoles","Jueves","Viernes","Sábado","Domingo"))</f>
        <v/>
      </c>
      <c r="AL637" s="24">
        <f>IF(C637="","",IF(HOUR(C637)&lt;6,"00-06",IF(HOUR(C637)&lt;10,"06-10",IF(HOUR(C637)&lt;14,"10-14",IF(HOUR(C637)&lt;18,"14-18",IF(HOUR(C637)&lt;22,"18-22","22-24"))))))</f>
        <v/>
      </c>
      <c r="AM637" s="21">
        <f>IF(B637="","",SUMIFS($X$7:X637,$AJ$7:AJ637,"&lt;&gt;No",$B$7:B637,"&lt;&gt;"))</f>
        <v/>
      </c>
      <c r="AN637" s="22">
        <f>IF(B637="","",SUMIFS($Y$7:Y637,$AJ$7:AJ637,"&lt;&gt;No",$B$7:B637,"&lt;&gt;"))</f>
        <v/>
      </c>
    </row>
    <row r="638">
      <c r="A638" s="16" t="n"/>
      <c r="B638" s="17" t="n"/>
      <c r="C638" s="18" t="n"/>
      <c r="D638" s="18" t="n"/>
      <c r="E638" s="16" t="n"/>
      <c r="F638" s="16" t="n"/>
      <c r="G638" s="16" t="n"/>
      <c r="H638" s="16" t="n"/>
      <c r="I638" s="16" t="n"/>
      <c r="J638" s="16" t="n"/>
      <c r="K638" s="16" t="n"/>
      <c r="L638" s="16" t="n"/>
      <c r="M638" s="19" t="n"/>
      <c r="N638" s="19" t="n"/>
      <c r="O638" s="19" t="n"/>
      <c r="P638" s="19" t="n"/>
      <c r="Q638" s="19" t="n"/>
      <c r="R638" s="20" t="n"/>
      <c r="S638" s="19" t="n"/>
      <c r="T638" s="20" t="n"/>
      <c r="U638" s="20" t="n"/>
      <c r="V638" s="20" t="n"/>
      <c r="W638" s="20" t="n"/>
      <c r="X638" s="21">
        <f>IF(T638="","",T638-IF(U638="",0,U638)-IF(V638="",0,V638)-IF(W638="",0,W638))</f>
        <v/>
      </c>
      <c r="Y638" s="22">
        <f>IF(OR(R638="",R638=0,X638=""),"",X638/R638)</f>
        <v/>
      </c>
      <c r="Z638" s="16" t="n"/>
      <c r="AA638" s="16" t="n"/>
      <c r="AB638" s="16" t="n"/>
      <c r="AC638" s="16" t="n"/>
      <c r="AD638" s="16" t="n"/>
      <c r="AE638" s="16" t="n"/>
      <c r="AF638" s="16" t="n"/>
      <c r="AG638" s="16" t="n"/>
      <c r="AH638" s="23" t="n"/>
      <c r="AI638" s="21">
        <f>IF(X638="","",IF(G638="MXN",X638,IF(AH638="","",X638*AH638)))</f>
        <v/>
      </c>
      <c r="AJ638" s="16" t="n"/>
      <c r="AK638" s="24">
        <f>IF(B638="","",CHOOSE(WEEKDAY(B638,2),"Lunes","Martes","Miércoles","Jueves","Viernes","Sábado","Domingo"))</f>
        <v/>
      </c>
      <c r="AL638" s="24">
        <f>IF(C638="","",IF(HOUR(C638)&lt;6,"00-06",IF(HOUR(C638)&lt;10,"06-10",IF(HOUR(C638)&lt;14,"10-14",IF(HOUR(C638)&lt;18,"14-18",IF(HOUR(C638)&lt;22,"18-22","22-24"))))))</f>
        <v/>
      </c>
      <c r="AM638" s="21">
        <f>IF(B638="","",SUMIFS($X$7:X638,$AJ$7:AJ638,"&lt;&gt;No",$B$7:B638,"&lt;&gt;"))</f>
        <v/>
      </c>
      <c r="AN638" s="22">
        <f>IF(B638="","",SUMIFS($Y$7:Y638,$AJ$7:AJ638,"&lt;&gt;No",$B$7:B638,"&lt;&gt;"))</f>
        <v/>
      </c>
    </row>
    <row r="639">
      <c r="A639" s="16" t="n"/>
      <c r="B639" s="17" t="n"/>
      <c r="C639" s="18" t="n"/>
      <c r="D639" s="18" t="n"/>
      <c r="E639" s="16" t="n"/>
      <c r="F639" s="16" t="n"/>
      <c r="G639" s="16" t="n"/>
      <c r="H639" s="16" t="n"/>
      <c r="I639" s="16" t="n"/>
      <c r="J639" s="16" t="n"/>
      <c r="K639" s="16" t="n"/>
      <c r="L639" s="16" t="n"/>
      <c r="M639" s="19" t="n"/>
      <c r="N639" s="19" t="n"/>
      <c r="O639" s="19" t="n"/>
      <c r="P639" s="19" t="n"/>
      <c r="Q639" s="19" t="n"/>
      <c r="R639" s="20" t="n"/>
      <c r="S639" s="19" t="n"/>
      <c r="T639" s="20" t="n"/>
      <c r="U639" s="20" t="n"/>
      <c r="V639" s="20" t="n"/>
      <c r="W639" s="20" t="n"/>
      <c r="X639" s="21">
        <f>IF(T639="","",T639-IF(U639="",0,U639)-IF(V639="",0,V639)-IF(W639="",0,W639))</f>
        <v/>
      </c>
      <c r="Y639" s="22">
        <f>IF(OR(R639="",R639=0,X639=""),"",X639/R639)</f>
        <v/>
      </c>
      <c r="Z639" s="16" t="n"/>
      <c r="AA639" s="16" t="n"/>
      <c r="AB639" s="16" t="n"/>
      <c r="AC639" s="16" t="n"/>
      <c r="AD639" s="16" t="n"/>
      <c r="AE639" s="16" t="n"/>
      <c r="AF639" s="16" t="n"/>
      <c r="AG639" s="16" t="n"/>
      <c r="AH639" s="23" t="n"/>
      <c r="AI639" s="21">
        <f>IF(X639="","",IF(G639="MXN",X639,IF(AH639="","",X639*AH639)))</f>
        <v/>
      </c>
      <c r="AJ639" s="16" t="n"/>
      <c r="AK639" s="24">
        <f>IF(B639="","",CHOOSE(WEEKDAY(B639,2),"Lunes","Martes","Miércoles","Jueves","Viernes","Sábado","Domingo"))</f>
        <v/>
      </c>
      <c r="AL639" s="24">
        <f>IF(C639="","",IF(HOUR(C639)&lt;6,"00-06",IF(HOUR(C639)&lt;10,"06-10",IF(HOUR(C639)&lt;14,"10-14",IF(HOUR(C639)&lt;18,"14-18",IF(HOUR(C639)&lt;22,"18-22","22-24"))))))</f>
        <v/>
      </c>
      <c r="AM639" s="21">
        <f>IF(B639="","",SUMIFS($X$7:X639,$AJ$7:AJ639,"&lt;&gt;No",$B$7:B639,"&lt;&gt;"))</f>
        <v/>
      </c>
      <c r="AN639" s="22">
        <f>IF(B639="","",SUMIFS($Y$7:Y639,$AJ$7:AJ639,"&lt;&gt;No",$B$7:B639,"&lt;&gt;"))</f>
        <v/>
      </c>
    </row>
    <row r="640">
      <c r="A640" s="16" t="n"/>
      <c r="B640" s="17" t="n"/>
      <c r="C640" s="18" t="n"/>
      <c r="D640" s="18" t="n"/>
      <c r="E640" s="16" t="n"/>
      <c r="F640" s="16" t="n"/>
      <c r="G640" s="16" t="n"/>
      <c r="H640" s="16" t="n"/>
      <c r="I640" s="16" t="n"/>
      <c r="J640" s="16" t="n"/>
      <c r="K640" s="16" t="n"/>
      <c r="L640" s="16" t="n"/>
      <c r="M640" s="19" t="n"/>
      <c r="N640" s="19" t="n"/>
      <c r="O640" s="19" t="n"/>
      <c r="P640" s="19" t="n"/>
      <c r="Q640" s="19" t="n"/>
      <c r="R640" s="20" t="n"/>
      <c r="S640" s="19" t="n"/>
      <c r="T640" s="20" t="n"/>
      <c r="U640" s="20" t="n"/>
      <c r="V640" s="20" t="n"/>
      <c r="W640" s="20" t="n"/>
      <c r="X640" s="21">
        <f>IF(T640="","",T640-IF(U640="",0,U640)-IF(V640="",0,V640)-IF(W640="",0,W640))</f>
        <v/>
      </c>
      <c r="Y640" s="22">
        <f>IF(OR(R640="",R640=0,X640=""),"",X640/R640)</f>
        <v/>
      </c>
      <c r="Z640" s="16" t="n"/>
      <c r="AA640" s="16" t="n"/>
      <c r="AB640" s="16" t="n"/>
      <c r="AC640" s="16" t="n"/>
      <c r="AD640" s="16" t="n"/>
      <c r="AE640" s="16" t="n"/>
      <c r="AF640" s="16" t="n"/>
      <c r="AG640" s="16" t="n"/>
      <c r="AH640" s="23" t="n"/>
      <c r="AI640" s="21">
        <f>IF(X640="","",IF(G640="MXN",X640,IF(AH640="","",X640*AH640)))</f>
        <v/>
      </c>
      <c r="AJ640" s="16" t="n"/>
      <c r="AK640" s="24">
        <f>IF(B640="","",CHOOSE(WEEKDAY(B640,2),"Lunes","Martes","Miércoles","Jueves","Viernes","Sábado","Domingo"))</f>
        <v/>
      </c>
      <c r="AL640" s="24">
        <f>IF(C640="","",IF(HOUR(C640)&lt;6,"00-06",IF(HOUR(C640)&lt;10,"06-10",IF(HOUR(C640)&lt;14,"10-14",IF(HOUR(C640)&lt;18,"14-18",IF(HOUR(C640)&lt;22,"18-22","22-24"))))))</f>
        <v/>
      </c>
      <c r="AM640" s="21">
        <f>IF(B640="","",SUMIFS($X$7:X640,$AJ$7:AJ640,"&lt;&gt;No",$B$7:B640,"&lt;&gt;"))</f>
        <v/>
      </c>
      <c r="AN640" s="22">
        <f>IF(B640="","",SUMIFS($Y$7:Y640,$AJ$7:AJ640,"&lt;&gt;No",$B$7:B640,"&lt;&gt;"))</f>
        <v/>
      </c>
    </row>
    <row r="641">
      <c r="A641" s="16" t="n"/>
      <c r="B641" s="17" t="n"/>
      <c r="C641" s="18" t="n"/>
      <c r="D641" s="18" t="n"/>
      <c r="E641" s="16" t="n"/>
      <c r="F641" s="16" t="n"/>
      <c r="G641" s="16" t="n"/>
      <c r="H641" s="16" t="n"/>
      <c r="I641" s="16" t="n"/>
      <c r="J641" s="16" t="n"/>
      <c r="K641" s="16" t="n"/>
      <c r="L641" s="16" t="n"/>
      <c r="M641" s="19" t="n"/>
      <c r="N641" s="19" t="n"/>
      <c r="O641" s="19" t="n"/>
      <c r="P641" s="19" t="n"/>
      <c r="Q641" s="19" t="n"/>
      <c r="R641" s="20" t="n"/>
      <c r="S641" s="19" t="n"/>
      <c r="T641" s="20" t="n"/>
      <c r="U641" s="20" t="n"/>
      <c r="V641" s="20" t="n"/>
      <c r="W641" s="20" t="n"/>
      <c r="X641" s="21">
        <f>IF(T641="","",T641-IF(U641="",0,U641)-IF(V641="",0,V641)-IF(W641="",0,W641))</f>
        <v/>
      </c>
      <c r="Y641" s="22">
        <f>IF(OR(R641="",R641=0,X641=""),"",X641/R641)</f>
        <v/>
      </c>
      <c r="Z641" s="16" t="n"/>
      <c r="AA641" s="16" t="n"/>
      <c r="AB641" s="16" t="n"/>
      <c r="AC641" s="16" t="n"/>
      <c r="AD641" s="16" t="n"/>
      <c r="AE641" s="16" t="n"/>
      <c r="AF641" s="16" t="n"/>
      <c r="AG641" s="16" t="n"/>
      <c r="AH641" s="23" t="n"/>
      <c r="AI641" s="21">
        <f>IF(X641="","",IF(G641="MXN",X641,IF(AH641="","",X641*AH641)))</f>
        <v/>
      </c>
      <c r="AJ641" s="16" t="n"/>
      <c r="AK641" s="24">
        <f>IF(B641="","",CHOOSE(WEEKDAY(B641,2),"Lunes","Martes","Miércoles","Jueves","Viernes","Sábado","Domingo"))</f>
        <v/>
      </c>
      <c r="AL641" s="24">
        <f>IF(C641="","",IF(HOUR(C641)&lt;6,"00-06",IF(HOUR(C641)&lt;10,"06-10",IF(HOUR(C641)&lt;14,"10-14",IF(HOUR(C641)&lt;18,"14-18",IF(HOUR(C641)&lt;22,"18-22","22-24"))))))</f>
        <v/>
      </c>
      <c r="AM641" s="21">
        <f>IF(B641="","",SUMIFS($X$7:X641,$AJ$7:AJ641,"&lt;&gt;No",$B$7:B641,"&lt;&gt;"))</f>
        <v/>
      </c>
      <c r="AN641" s="22">
        <f>IF(B641="","",SUMIFS($Y$7:Y641,$AJ$7:AJ641,"&lt;&gt;No",$B$7:B641,"&lt;&gt;"))</f>
        <v/>
      </c>
    </row>
    <row r="642">
      <c r="A642" s="16" t="n"/>
      <c r="B642" s="17" t="n"/>
      <c r="C642" s="18" t="n"/>
      <c r="D642" s="18" t="n"/>
      <c r="E642" s="16" t="n"/>
      <c r="F642" s="16" t="n"/>
      <c r="G642" s="16" t="n"/>
      <c r="H642" s="16" t="n"/>
      <c r="I642" s="16" t="n"/>
      <c r="J642" s="16" t="n"/>
      <c r="K642" s="16" t="n"/>
      <c r="L642" s="16" t="n"/>
      <c r="M642" s="19" t="n"/>
      <c r="N642" s="19" t="n"/>
      <c r="O642" s="19" t="n"/>
      <c r="P642" s="19" t="n"/>
      <c r="Q642" s="19" t="n"/>
      <c r="R642" s="20" t="n"/>
      <c r="S642" s="19" t="n"/>
      <c r="T642" s="20" t="n"/>
      <c r="U642" s="20" t="n"/>
      <c r="V642" s="20" t="n"/>
      <c r="W642" s="20" t="n"/>
      <c r="X642" s="21">
        <f>IF(T642="","",T642-IF(U642="",0,U642)-IF(V642="",0,V642)-IF(W642="",0,W642))</f>
        <v/>
      </c>
      <c r="Y642" s="22">
        <f>IF(OR(R642="",R642=0,X642=""),"",X642/R642)</f>
        <v/>
      </c>
      <c r="Z642" s="16" t="n"/>
      <c r="AA642" s="16" t="n"/>
      <c r="AB642" s="16" t="n"/>
      <c r="AC642" s="16" t="n"/>
      <c r="AD642" s="16" t="n"/>
      <c r="AE642" s="16" t="n"/>
      <c r="AF642" s="16" t="n"/>
      <c r="AG642" s="16" t="n"/>
      <c r="AH642" s="23" t="n"/>
      <c r="AI642" s="21">
        <f>IF(X642="","",IF(G642="MXN",X642,IF(AH642="","",X642*AH642)))</f>
        <v/>
      </c>
      <c r="AJ642" s="16" t="n"/>
      <c r="AK642" s="24">
        <f>IF(B642="","",CHOOSE(WEEKDAY(B642,2),"Lunes","Martes","Miércoles","Jueves","Viernes","Sábado","Domingo"))</f>
        <v/>
      </c>
      <c r="AL642" s="24">
        <f>IF(C642="","",IF(HOUR(C642)&lt;6,"00-06",IF(HOUR(C642)&lt;10,"06-10",IF(HOUR(C642)&lt;14,"10-14",IF(HOUR(C642)&lt;18,"14-18",IF(HOUR(C642)&lt;22,"18-22","22-24"))))))</f>
        <v/>
      </c>
      <c r="AM642" s="21">
        <f>IF(B642="","",SUMIFS($X$7:X642,$AJ$7:AJ642,"&lt;&gt;No",$B$7:B642,"&lt;&gt;"))</f>
        <v/>
      </c>
      <c r="AN642" s="22">
        <f>IF(B642="","",SUMIFS($Y$7:Y642,$AJ$7:AJ642,"&lt;&gt;No",$B$7:B642,"&lt;&gt;"))</f>
        <v/>
      </c>
    </row>
    <row r="643">
      <c r="A643" s="16" t="n"/>
      <c r="B643" s="17" t="n"/>
      <c r="C643" s="18" t="n"/>
      <c r="D643" s="18" t="n"/>
      <c r="E643" s="16" t="n"/>
      <c r="F643" s="16" t="n"/>
      <c r="G643" s="16" t="n"/>
      <c r="H643" s="16" t="n"/>
      <c r="I643" s="16" t="n"/>
      <c r="J643" s="16" t="n"/>
      <c r="K643" s="16" t="n"/>
      <c r="L643" s="16" t="n"/>
      <c r="M643" s="19" t="n"/>
      <c r="N643" s="19" t="n"/>
      <c r="O643" s="19" t="n"/>
      <c r="P643" s="19" t="n"/>
      <c r="Q643" s="19" t="n"/>
      <c r="R643" s="20" t="n"/>
      <c r="S643" s="19" t="n"/>
      <c r="T643" s="20" t="n"/>
      <c r="U643" s="20" t="n"/>
      <c r="V643" s="20" t="n"/>
      <c r="W643" s="20" t="n"/>
      <c r="X643" s="21">
        <f>IF(T643="","",T643-IF(U643="",0,U643)-IF(V643="",0,V643)-IF(W643="",0,W643))</f>
        <v/>
      </c>
      <c r="Y643" s="22">
        <f>IF(OR(R643="",R643=0,X643=""),"",X643/R643)</f>
        <v/>
      </c>
      <c r="Z643" s="16" t="n"/>
      <c r="AA643" s="16" t="n"/>
      <c r="AB643" s="16" t="n"/>
      <c r="AC643" s="16" t="n"/>
      <c r="AD643" s="16" t="n"/>
      <c r="AE643" s="16" t="n"/>
      <c r="AF643" s="16" t="n"/>
      <c r="AG643" s="16" t="n"/>
      <c r="AH643" s="23" t="n"/>
      <c r="AI643" s="21">
        <f>IF(X643="","",IF(G643="MXN",X643,IF(AH643="","",X643*AH643)))</f>
        <v/>
      </c>
      <c r="AJ643" s="16" t="n"/>
      <c r="AK643" s="24">
        <f>IF(B643="","",CHOOSE(WEEKDAY(B643,2),"Lunes","Martes","Miércoles","Jueves","Viernes","Sábado","Domingo"))</f>
        <v/>
      </c>
      <c r="AL643" s="24">
        <f>IF(C643="","",IF(HOUR(C643)&lt;6,"00-06",IF(HOUR(C643)&lt;10,"06-10",IF(HOUR(C643)&lt;14,"10-14",IF(HOUR(C643)&lt;18,"14-18",IF(HOUR(C643)&lt;22,"18-22","22-24"))))))</f>
        <v/>
      </c>
      <c r="AM643" s="21">
        <f>IF(B643="","",SUMIFS($X$7:X643,$AJ$7:AJ643,"&lt;&gt;No",$B$7:B643,"&lt;&gt;"))</f>
        <v/>
      </c>
      <c r="AN643" s="22">
        <f>IF(B643="","",SUMIFS($Y$7:Y643,$AJ$7:AJ643,"&lt;&gt;No",$B$7:B643,"&lt;&gt;"))</f>
        <v/>
      </c>
    </row>
    <row r="644">
      <c r="A644" s="16" t="n"/>
      <c r="B644" s="17" t="n"/>
      <c r="C644" s="18" t="n"/>
      <c r="D644" s="18" t="n"/>
      <c r="E644" s="16" t="n"/>
      <c r="F644" s="16" t="n"/>
      <c r="G644" s="16" t="n"/>
      <c r="H644" s="16" t="n"/>
      <c r="I644" s="16" t="n"/>
      <c r="J644" s="16" t="n"/>
      <c r="K644" s="16" t="n"/>
      <c r="L644" s="16" t="n"/>
      <c r="M644" s="19" t="n"/>
      <c r="N644" s="19" t="n"/>
      <c r="O644" s="19" t="n"/>
      <c r="P644" s="19" t="n"/>
      <c r="Q644" s="19" t="n"/>
      <c r="R644" s="20" t="n"/>
      <c r="S644" s="19" t="n"/>
      <c r="T644" s="20" t="n"/>
      <c r="U644" s="20" t="n"/>
      <c r="V644" s="20" t="n"/>
      <c r="W644" s="20" t="n"/>
      <c r="X644" s="21">
        <f>IF(T644="","",T644-IF(U644="",0,U644)-IF(V644="",0,V644)-IF(W644="",0,W644))</f>
        <v/>
      </c>
      <c r="Y644" s="22">
        <f>IF(OR(R644="",R644=0,X644=""),"",X644/R644)</f>
        <v/>
      </c>
      <c r="Z644" s="16" t="n"/>
      <c r="AA644" s="16" t="n"/>
      <c r="AB644" s="16" t="n"/>
      <c r="AC644" s="16" t="n"/>
      <c r="AD644" s="16" t="n"/>
      <c r="AE644" s="16" t="n"/>
      <c r="AF644" s="16" t="n"/>
      <c r="AG644" s="16" t="n"/>
      <c r="AH644" s="23" t="n"/>
      <c r="AI644" s="21">
        <f>IF(X644="","",IF(G644="MXN",X644,IF(AH644="","",X644*AH644)))</f>
        <v/>
      </c>
      <c r="AJ644" s="16" t="n"/>
      <c r="AK644" s="24">
        <f>IF(B644="","",CHOOSE(WEEKDAY(B644,2),"Lunes","Martes","Miércoles","Jueves","Viernes","Sábado","Domingo"))</f>
        <v/>
      </c>
      <c r="AL644" s="24">
        <f>IF(C644="","",IF(HOUR(C644)&lt;6,"00-06",IF(HOUR(C644)&lt;10,"06-10",IF(HOUR(C644)&lt;14,"10-14",IF(HOUR(C644)&lt;18,"14-18",IF(HOUR(C644)&lt;22,"18-22","22-24"))))))</f>
        <v/>
      </c>
      <c r="AM644" s="21">
        <f>IF(B644="","",SUMIFS($X$7:X644,$AJ$7:AJ644,"&lt;&gt;No",$B$7:B644,"&lt;&gt;"))</f>
        <v/>
      </c>
      <c r="AN644" s="22">
        <f>IF(B644="","",SUMIFS($Y$7:Y644,$AJ$7:AJ644,"&lt;&gt;No",$B$7:B644,"&lt;&gt;"))</f>
        <v/>
      </c>
    </row>
    <row r="645">
      <c r="A645" s="16" t="n"/>
      <c r="B645" s="17" t="n"/>
      <c r="C645" s="18" t="n"/>
      <c r="D645" s="18" t="n"/>
      <c r="E645" s="16" t="n"/>
      <c r="F645" s="16" t="n"/>
      <c r="G645" s="16" t="n"/>
      <c r="H645" s="16" t="n"/>
      <c r="I645" s="16" t="n"/>
      <c r="J645" s="16" t="n"/>
      <c r="K645" s="16" t="n"/>
      <c r="L645" s="16" t="n"/>
      <c r="M645" s="19" t="n"/>
      <c r="N645" s="19" t="n"/>
      <c r="O645" s="19" t="n"/>
      <c r="P645" s="19" t="n"/>
      <c r="Q645" s="19" t="n"/>
      <c r="R645" s="20" t="n"/>
      <c r="S645" s="19" t="n"/>
      <c r="T645" s="20" t="n"/>
      <c r="U645" s="20" t="n"/>
      <c r="V645" s="20" t="n"/>
      <c r="W645" s="20" t="n"/>
      <c r="X645" s="21">
        <f>IF(T645="","",T645-IF(U645="",0,U645)-IF(V645="",0,V645)-IF(W645="",0,W645))</f>
        <v/>
      </c>
      <c r="Y645" s="22">
        <f>IF(OR(R645="",R645=0,X645=""),"",X645/R645)</f>
        <v/>
      </c>
      <c r="Z645" s="16" t="n"/>
      <c r="AA645" s="16" t="n"/>
      <c r="AB645" s="16" t="n"/>
      <c r="AC645" s="16" t="n"/>
      <c r="AD645" s="16" t="n"/>
      <c r="AE645" s="16" t="n"/>
      <c r="AF645" s="16" t="n"/>
      <c r="AG645" s="16" t="n"/>
      <c r="AH645" s="23" t="n"/>
      <c r="AI645" s="21">
        <f>IF(X645="","",IF(G645="MXN",X645,IF(AH645="","",X645*AH645)))</f>
        <v/>
      </c>
      <c r="AJ645" s="16" t="n"/>
      <c r="AK645" s="24">
        <f>IF(B645="","",CHOOSE(WEEKDAY(B645,2),"Lunes","Martes","Miércoles","Jueves","Viernes","Sábado","Domingo"))</f>
        <v/>
      </c>
      <c r="AL645" s="24">
        <f>IF(C645="","",IF(HOUR(C645)&lt;6,"00-06",IF(HOUR(C645)&lt;10,"06-10",IF(HOUR(C645)&lt;14,"10-14",IF(HOUR(C645)&lt;18,"14-18",IF(HOUR(C645)&lt;22,"18-22","22-24"))))))</f>
        <v/>
      </c>
      <c r="AM645" s="21">
        <f>IF(B645="","",SUMIFS($X$7:X645,$AJ$7:AJ645,"&lt;&gt;No",$B$7:B645,"&lt;&gt;"))</f>
        <v/>
      </c>
      <c r="AN645" s="22">
        <f>IF(B645="","",SUMIFS($Y$7:Y645,$AJ$7:AJ645,"&lt;&gt;No",$B$7:B645,"&lt;&gt;"))</f>
        <v/>
      </c>
    </row>
    <row r="646">
      <c r="A646" s="16" t="n"/>
      <c r="B646" s="17" t="n"/>
      <c r="C646" s="18" t="n"/>
      <c r="D646" s="18" t="n"/>
      <c r="E646" s="16" t="n"/>
      <c r="F646" s="16" t="n"/>
      <c r="G646" s="16" t="n"/>
      <c r="H646" s="16" t="n"/>
      <c r="I646" s="16" t="n"/>
      <c r="J646" s="16" t="n"/>
      <c r="K646" s="16" t="n"/>
      <c r="L646" s="16" t="n"/>
      <c r="M646" s="19" t="n"/>
      <c r="N646" s="19" t="n"/>
      <c r="O646" s="19" t="n"/>
      <c r="P646" s="19" t="n"/>
      <c r="Q646" s="19" t="n"/>
      <c r="R646" s="20" t="n"/>
      <c r="S646" s="19" t="n"/>
      <c r="T646" s="20" t="n"/>
      <c r="U646" s="20" t="n"/>
      <c r="V646" s="20" t="n"/>
      <c r="W646" s="20" t="n"/>
      <c r="X646" s="21">
        <f>IF(T646="","",T646-IF(U646="",0,U646)-IF(V646="",0,V646)-IF(W646="",0,W646))</f>
        <v/>
      </c>
      <c r="Y646" s="22">
        <f>IF(OR(R646="",R646=0,X646=""),"",X646/R646)</f>
        <v/>
      </c>
      <c r="Z646" s="16" t="n"/>
      <c r="AA646" s="16" t="n"/>
      <c r="AB646" s="16" t="n"/>
      <c r="AC646" s="16" t="n"/>
      <c r="AD646" s="16" t="n"/>
      <c r="AE646" s="16" t="n"/>
      <c r="AF646" s="16" t="n"/>
      <c r="AG646" s="16" t="n"/>
      <c r="AH646" s="23" t="n"/>
      <c r="AI646" s="21">
        <f>IF(X646="","",IF(G646="MXN",X646,IF(AH646="","",X646*AH646)))</f>
        <v/>
      </c>
      <c r="AJ646" s="16" t="n"/>
      <c r="AK646" s="24">
        <f>IF(B646="","",CHOOSE(WEEKDAY(B646,2),"Lunes","Martes","Miércoles","Jueves","Viernes","Sábado","Domingo"))</f>
        <v/>
      </c>
      <c r="AL646" s="24">
        <f>IF(C646="","",IF(HOUR(C646)&lt;6,"00-06",IF(HOUR(C646)&lt;10,"06-10",IF(HOUR(C646)&lt;14,"10-14",IF(HOUR(C646)&lt;18,"14-18",IF(HOUR(C646)&lt;22,"18-22","22-24"))))))</f>
        <v/>
      </c>
      <c r="AM646" s="21">
        <f>IF(B646="","",SUMIFS($X$7:X646,$AJ$7:AJ646,"&lt;&gt;No",$B$7:B646,"&lt;&gt;"))</f>
        <v/>
      </c>
      <c r="AN646" s="22">
        <f>IF(B646="","",SUMIFS($Y$7:Y646,$AJ$7:AJ646,"&lt;&gt;No",$B$7:B646,"&lt;&gt;"))</f>
        <v/>
      </c>
    </row>
    <row r="647">
      <c r="A647" s="16" t="n"/>
      <c r="B647" s="17" t="n"/>
      <c r="C647" s="18" t="n"/>
      <c r="D647" s="18" t="n"/>
      <c r="E647" s="16" t="n"/>
      <c r="F647" s="16" t="n"/>
      <c r="G647" s="16" t="n"/>
      <c r="H647" s="16" t="n"/>
      <c r="I647" s="16" t="n"/>
      <c r="J647" s="16" t="n"/>
      <c r="K647" s="16" t="n"/>
      <c r="L647" s="16" t="n"/>
      <c r="M647" s="19" t="n"/>
      <c r="N647" s="19" t="n"/>
      <c r="O647" s="19" t="n"/>
      <c r="P647" s="19" t="n"/>
      <c r="Q647" s="19" t="n"/>
      <c r="R647" s="20" t="n"/>
      <c r="S647" s="19" t="n"/>
      <c r="T647" s="20" t="n"/>
      <c r="U647" s="20" t="n"/>
      <c r="V647" s="20" t="n"/>
      <c r="W647" s="20" t="n"/>
      <c r="X647" s="21">
        <f>IF(T647="","",T647-IF(U647="",0,U647)-IF(V647="",0,V647)-IF(W647="",0,W647))</f>
        <v/>
      </c>
      <c r="Y647" s="22">
        <f>IF(OR(R647="",R647=0,X647=""),"",X647/R647)</f>
        <v/>
      </c>
      <c r="Z647" s="16" t="n"/>
      <c r="AA647" s="16" t="n"/>
      <c r="AB647" s="16" t="n"/>
      <c r="AC647" s="16" t="n"/>
      <c r="AD647" s="16" t="n"/>
      <c r="AE647" s="16" t="n"/>
      <c r="AF647" s="16" t="n"/>
      <c r="AG647" s="16" t="n"/>
      <c r="AH647" s="23" t="n"/>
      <c r="AI647" s="21">
        <f>IF(X647="","",IF(G647="MXN",X647,IF(AH647="","",X647*AH647)))</f>
        <v/>
      </c>
      <c r="AJ647" s="16" t="n"/>
      <c r="AK647" s="24">
        <f>IF(B647="","",CHOOSE(WEEKDAY(B647,2),"Lunes","Martes","Miércoles","Jueves","Viernes","Sábado","Domingo"))</f>
        <v/>
      </c>
      <c r="AL647" s="24">
        <f>IF(C647="","",IF(HOUR(C647)&lt;6,"00-06",IF(HOUR(C647)&lt;10,"06-10",IF(HOUR(C647)&lt;14,"10-14",IF(HOUR(C647)&lt;18,"14-18",IF(HOUR(C647)&lt;22,"18-22","22-24"))))))</f>
        <v/>
      </c>
      <c r="AM647" s="21">
        <f>IF(B647="","",SUMIFS($X$7:X647,$AJ$7:AJ647,"&lt;&gt;No",$B$7:B647,"&lt;&gt;"))</f>
        <v/>
      </c>
      <c r="AN647" s="22">
        <f>IF(B647="","",SUMIFS($Y$7:Y647,$AJ$7:AJ647,"&lt;&gt;No",$B$7:B647,"&lt;&gt;"))</f>
        <v/>
      </c>
    </row>
    <row r="648">
      <c r="A648" s="16" t="n"/>
      <c r="B648" s="17" t="n"/>
      <c r="C648" s="18" t="n"/>
      <c r="D648" s="18" t="n"/>
      <c r="E648" s="16" t="n"/>
      <c r="F648" s="16" t="n"/>
      <c r="G648" s="16" t="n"/>
      <c r="H648" s="16" t="n"/>
      <c r="I648" s="16" t="n"/>
      <c r="J648" s="16" t="n"/>
      <c r="K648" s="16" t="n"/>
      <c r="L648" s="16" t="n"/>
      <c r="M648" s="19" t="n"/>
      <c r="N648" s="19" t="n"/>
      <c r="O648" s="19" t="n"/>
      <c r="P648" s="19" t="n"/>
      <c r="Q648" s="19" t="n"/>
      <c r="R648" s="20" t="n"/>
      <c r="S648" s="19" t="n"/>
      <c r="T648" s="20" t="n"/>
      <c r="U648" s="20" t="n"/>
      <c r="V648" s="20" t="n"/>
      <c r="W648" s="20" t="n"/>
      <c r="X648" s="21">
        <f>IF(T648="","",T648-IF(U648="",0,U648)-IF(V648="",0,V648)-IF(W648="",0,W648))</f>
        <v/>
      </c>
      <c r="Y648" s="22">
        <f>IF(OR(R648="",R648=0,X648=""),"",X648/R648)</f>
        <v/>
      </c>
      <c r="Z648" s="16" t="n"/>
      <c r="AA648" s="16" t="n"/>
      <c r="AB648" s="16" t="n"/>
      <c r="AC648" s="16" t="n"/>
      <c r="AD648" s="16" t="n"/>
      <c r="AE648" s="16" t="n"/>
      <c r="AF648" s="16" t="n"/>
      <c r="AG648" s="16" t="n"/>
      <c r="AH648" s="23" t="n"/>
      <c r="AI648" s="21">
        <f>IF(X648="","",IF(G648="MXN",X648,IF(AH648="","",X648*AH648)))</f>
        <v/>
      </c>
      <c r="AJ648" s="16" t="n"/>
      <c r="AK648" s="24">
        <f>IF(B648="","",CHOOSE(WEEKDAY(B648,2),"Lunes","Martes","Miércoles","Jueves","Viernes","Sábado","Domingo"))</f>
        <v/>
      </c>
      <c r="AL648" s="24">
        <f>IF(C648="","",IF(HOUR(C648)&lt;6,"00-06",IF(HOUR(C648)&lt;10,"06-10",IF(HOUR(C648)&lt;14,"10-14",IF(HOUR(C648)&lt;18,"14-18",IF(HOUR(C648)&lt;22,"18-22","22-24"))))))</f>
        <v/>
      </c>
      <c r="AM648" s="21">
        <f>IF(B648="","",SUMIFS($X$7:X648,$AJ$7:AJ648,"&lt;&gt;No",$B$7:B648,"&lt;&gt;"))</f>
        <v/>
      </c>
      <c r="AN648" s="22">
        <f>IF(B648="","",SUMIFS($Y$7:Y648,$AJ$7:AJ648,"&lt;&gt;No",$B$7:B648,"&lt;&gt;"))</f>
        <v/>
      </c>
    </row>
    <row r="649">
      <c r="A649" s="16" t="n"/>
      <c r="B649" s="17" t="n"/>
      <c r="C649" s="18" t="n"/>
      <c r="D649" s="18" t="n"/>
      <c r="E649" s="16" t="n"/>
      <c r="F649" s="16" t="n"/>
      <c r="G649" s="16" t="n"/>
      <c r="H649" s="16" t="n"/>
      <c r="I649" s="16" t="n"/>
      <c r="J649" s="16" t="n"/>
      <c r="K649" s="16" t="n"/>
      <c r="L649" s="16" t="n"/>
      <c r="M649" s="19" t="n"/>
      <c r="N649" s="19" t="n"/>
      <c r="O649" s="19" t="n"/>
      <c r="P649" s="19" t="n"/>
      <c r="Q649" s="19" t="n"/>
      <c r="R649" s="20" t="n"/>
      <c r="S649" s="19" t="n"/>
      <c r="T649" s="20" t="n"/>
      <c r="U649" s="20" t="n"/>
      <c r="V649" s="20" t="n"/>
      <c r="W649" s="20" t="n"/>
      <c r="X649" s="21">
        <f>IF(T649="","",T649-IF(U649="",0,U649)-IF(V649="",0,V649)-IF(W649="",0,W649))</f>
        <v/>
      </c>
      <c r="Y649" s="22">
        <f>IF(OR(R649="",R649=0,X649=""),"",X649/R649)</f>
        <v/>
      </c>
      <c r="Z649" s="16" t="n"/>
      <c r="AA649" s="16" t="n"/>
      <c r="AB649" s="16" t="n"/>
      <c r="AC649" s="16" t="n"/>
      <c r="AD649" s="16" t="n"/>
      <c r="AE649" s="16" t="n"/>
      <c r="AF649" s="16" t="n"/>
      <c r="AG649" s="16" t="n"/>
      <c r="AH649" s="23" t="n"/>
      <c r="AI649" s="21">
        <f>IF(X649="","",IF(G649="MXN",X649,IF(AH649="","",X649*AH649)))</f>
        <v/>
      </c>
      <c r="AJ649" s="16" t="n"/>
      <c r="AK649" s="24">
        <f>IF(B649="","",CHOOSE(WEEKDAY(B649,2),"Lunes","Martes","Miércoles","Jueves","Viernes","Sábado","Domingo"))</f>
        <v/>
      </c>
      <c r="AL649" s="24">
        <f>IF(C649="","",IF(HOUR(C649)&lt;6,"00-06",IF(HOUR(C649)&lt;10,"06-10",IF(HOUR(C649)&lt;14,"10-14",IF(HOUR(C649)&lt;18,"14-18",IF(HOUR(C649)&lt;22,"18-22","22-24"))))))</f>
        <v/>
      </c>
      <c r="AM649" s="21">
        <f>IF(B649="","",SUMIFS($X$7:X649,$AJ$7:AJ649,"&lt;&gt;No",$B$7:B649,"&lt;&gt;"))</f>
        <v/>
      </c>
      <c r="AN649" s="22">
        <f>IF(B649="","",SUMIFS($Y$7:Y649,$AJ$7:AJ649,"&lt;&gt;No",$B$7:B649,"&lt;&gt;"))</f>
        <v/>
      </c>
    </row>
    <row r="650">
      <c r="A650" s="16" t="n"/>
      <c r="B650" s="17" t="n"/>
      <c r="C650" s="18" t="n"/>
      <c r="D650" s="18" t="n"/>
      <c r="E650" s="16" t="n"/>
      <c r="F650" s="16" t="n"/>
      <c r="G650" s="16" t="n"/>
      <c r="H650" s="16" t="n"/>
      <c r="I650" s="16" t="n"/>
      <c r="J650" s="16" t="n"/>
      <c r="K650" s="16" t="n"/>
      <c r="L650" s="16" t="n"/>
      <c r="M650" s="19" t="n"/>
      <c r="N650" s="19" t="n"/>
      <c r="O650" s="19" t="n"/>
      <c r="P650" s="19" t="n"/>
      <c r="Q650" s="19" t="n"/>
      <c r="R650" s="20" t="n"/>
      <c r="S650" s="19" t="n"/>
      <c r="T650" s="20" t="n"/>
      <c r="U650" s="20" t="n"/>
      <c r="V650" s="20" t="n"/>
      <c r="W650" s="20" t="n"/>
      <c r="X650" s="21">
        <f>IF(T650="","",T650-IF(U650="",0,U650)-IF(V650="",0,V650)-IF(W650="",0,W650))</f>
        <v/>
      </c>
      <c r="Y650" s="22">
        <f>IF(OR(R650="",R650=0,X650=""),"",X650/R650)</f>
        <v/>
      </c>
      <c r="Z650" s="16" t="n"/>
      <c r="AA650" s="16" t="n"/>
      <c r="AB650" s="16" t="n"/>
      <c r="AC650" s="16" t="n"/>
      <c r="AD650" s="16" t="n"/>
      <c r="AE650" s="16" t="n"/>
      <c r="AF650" s="16" t="n"/>
      <c r="AG650" s="16" t="n"/>
      <c r="AH650" s="23" t="n"/>
      <c r="AI650" s="21">
        <f>IF(X650="","",IF(G650="MXN",X650,IF(AH650="","",X650*AH650)))</f>
        <v/>
      </c>
      <c r="AJ650" s="16" t="n"/>
      <c r="AK650" s="24">
        <f>IF(B650="","",CHOOSE(WEEKDAY(B650,2),"Lunes","Martes","Miércoles","Jueves","Viernes","Sábado","Domingo"))</f>
        <v/>
      </c>
      <c r="AL650" s="24">
        <f>IF(C650="","",IF(HOUR(C650)&lt;6,"00-06",IF(HOUR(C650)&lt;10,"06-10",IF(HOUR(C650)&lt;14,"10-14",IF(HOUR(C650)&lt;18,"14-18",IF(HOUR(C650)&lt;22,"18-22","22-24"))))))</f>
        <v/>
      </c>
      <c r="AM650" s="21">
        <f>IF(B650="","",SUMIFS($X$7:X650,$AJ$7:AJ650,"&lt;&gt;No",$B$7:B650,"&lt;&gt;"))</f>
        <v/>
      </c>
      <c r="AN650" s="22">
        <f>IF(B650="","",SUMIFS($Y$7:Y650,$AJ$7:AJ650,"&lt;&gt;No",$B$7:B650,"&lt;&gt;"))</f>
        <v/>
      </c>
    </row>
    <row r="651">
      <c r="A651" s="16" t="n"/>
      <c r="B651" s="17" t="n"/>
      <c r="C651" s="18" t="n"/>
      <c r="D651" s="18" t="n"/>
      <c r="E651" s="16" t="n"/>
      <c r="F651" s="16" t="n"/>
      <c r="G651" s="16" t="n"/>
      <c r="H651" s="16" t="n"/>
      <c r="I651" s="16" t="n"/>
      <c r="J651" s="16" t="n"/>
      <c r="K651" s="16" t="n"/>
      <c r="L651" s="16" t="n"/>
      <c r="M651" s="19" t="n"/>
      <c r="N651" s="19" t="n"/>
      <c r="O651" s="19" t="n"/>
      <c r="P651" s="19" t="n"/>
      <c r="Q651" s="19" t="n"/>
      <c r="R651" s="20" t="n"/>
      <c r="S651" s="19" t="n"/>
      <c r="T651" s="20" t="n"/>
      <c r="U651" s="20" t="n"/>
      <c r="V651" s="20" t="n"/>
      <c r="W651" s="20" t="n"/>
      <c r="X651" s="21">
        <f>IF(T651="","",T651-IF(U651="",0,U651)-IF(V651="",0,V651)-IF(W651="",0,W651))</f>
        <v/>
      </c>
      <c r="Y651" s="22">
        <f>IF(OR(R651="",R651=0,X651=""),"",X651/R651)</f>
        <v/>
      </c>
      <c r="Z651" s="16" t="n"/>
      <c r="AA651" s="16" t="n"/>
      <c r="AB651" s="16" t="n"/>
      <c r="AC651" s="16" t="n"/>
      <c r="AD651" s="16" t="n"/>
      <c r="AE651" s="16" t="n"/>
      <c r="AF651" s="16" t="n"/>
      <c r="AG651" s="16" t="n"/>
      <c r="AH651" s="23" t="n"/>
      <c r="AI651" s="21">
        <f>IF(X651="","",IF(G651="MXN",X651,IF(AH651="","",X651*AH651)))</f>
        <v/>
      </c>
      <c r="AJ651" s="16" t="n"/>
      <c r="AK651" s="24">
        <f>IF(B651="","",CHOOSE(WEEKDAY(B651,2),"Lunes","Martes","Miércoles","Jueves","Viernes","Sábado","Domingo"))</f>
        <v/>
      </c>
      <c r="AL651" s="24">
        <f>IF(C651="","",IF(HOUR(C651)&lt;6,"00-06",IF(HOUR(C651)&lt;10,"06-10",IF(HOUR(C651)&lt;14,"10-14",IF(HOUR(C651)&lt;18,"14-18",IF(HOUR(C651)&lt;22,"18-22","22-24"))))))</f>
        <v/>
      </c>
      <c r="AM651" s="21">
        <f>IF(B651="","",SUMIFS($X$7:X651,$AJ$7:AJ651,"&lt;&gt;No",$B$7:B651,"&lt;&gt;"))</f>
        <v/>
      </c>
      <c r="AN651" s="22">
        <f>IF(B651="","",SUMIFS($Y$7:Y651,$AJ$7:AJ651,"&lt;&gt;No",$B$7:B651,"&lt;&gt;"))</f>
        <v/>
      </c>
    </row>
    <row r="652">
      <c r="A652" s="16" t="n"/>
      <c r="B652" s="17" t="n"/>
      <c r="C652" s="18" t="n"/>
      <c r="D652" s="18" t="n"/>
      <c r="E652" s="16" t="n"/>
      <c r="F652" s="16" t="n"/>
      <c r="G652" s="16" t="n"/>
      <c r="H652" s="16" t="n"/>
      <c r="I652" s="16" t="n"/>
      <c r="J652" s="16" t="n"/>
      <c r="K652" s="16" t="n"/>
      <c r="L652" s="16" t="n"/>
      <c r="M652" s="19" t="n"/>
      <c r="N652" s="19" t="n"/>
      <c r="O652" s="19" t="n"/>
      <c r="P652" s="19" t="n"/>
      <c r="Q652" s="19" t="n"/>
      <c r="R652" s="20" t="n"/>
      <c r="S652" s="19" t="n"/>
      <c r="T652" s="20" t="n"/>
      <c r="U652" s="20" t="n"/>
      <c r="V652" s="20" t="n"/>
      <c r="W652" s="20" t="n"/>
      <c r="X652" s="21">
        <f>IF(T652="","",T652-IF(U652="",0,U652)-IF(V652="",0,V652)-IF(W652="",0,W652))</f>
        <v/>
      </c>
      <c r="Y652" s="22">
        <f>IF(OR(R652="",R652=0,X652=""),"",X652/R652)</f>
        <v/>
      </c>
      <c r="Z652" s="16" t="n"/>
      <c r="AA652" s="16" t="n"/>
      <c r="AB652" s="16" t="n"/>
      <c r="AC652" s="16" t="n"/>
      <c r="AD652" s="16" t="n"/>
      <c r="AE652" s="16" t="n"/>
      <c r="AF652" s="16" t="n"/>
      <c r="AG652" s="16" t="n"/>
      <c r="AH652" s="23" t="n"/>
      <c r="AI652" s="21">
        <f>IF(X652="","",IF(G652="MXN",X652,IF(AH652="","",X652*AH652)))</f>
        <v/>
      </c>
      <c r="AJ652" s="16" t="n"/>
      <c r="AK652" s="24">
        <f>IF(B652="","",CHOOSE(WEEKDAY(B652,2),"Lunes","Martes","Miércoles","Jueves","Viernes","Sábado","Domingo"))</f>
        <v/>
      </c>
      <c r="AL652" s="24">
        <f>IF(C652="","",IF(HOUR(C652)&lt;6,"00-06",IF(HOUR(C652)&lt;10,"06-10",IF(HOUR(C652)&lt;14,"10-14",IF(HOUR(C652)&lt;18,"14-18",IF(HOUR(C652)&lt;22,"18-22","22-24"))))))</f>
        <v/>
      </c>
      <c r="AM652" s="21">
        <f>IF(B652="","",SUMIFS($X$7:X652,$AJ$7:AJ652,"&lt;&gt;No",$B$7:B652,"&lt;&gt;"))</f>
        <v/>
      </c>
      <c r="AN652" s="22">
        <f>IF(B652="","",SUMIFS($Y$7:Y652,$AJ$7:AJ652,"&lt;&gt;No",$B$7:B652,"&lt;&gt;"))</f>
        <v/>
      </c>
    </row>
    <row r="653">
      <c r="A653" s="16" t="n"/>
      <c r="B653" s="17" t="n"/>
      <c r="C653" s="18" t="n"/>
      <c r="D653" s="18" t="n"/>
      <c r="E653" s="16" t="n"/>
      <c r="F653" s="16" t="n"/>
      <c r="G653" s="16" t="n"/>
      <c r="H653" s="16" t="n"/>
      <c r="I653" s="16" t="n"/>
      <c r="J653" s="16" t="n"/>
      <c r="K653" s="16" t="n"/>
      <c r="L653" s="16" t="n"/>
      <c r="M653" s="19" t="n"/>
      <c r="N653" s="19" t="n"/>
      <c r="O653" s="19" t="n"/>
      <c r="P653" s="19" t="n"/>
      <c r="Q653" s="19" t="n"/>
      <c r="R653" s="20" t="n"/>
      <c r="S653" s="19" t="n"/>
      <c r="T653" s="20" t="n"/>
      <c r="U653" s="20" t="n"/>
      <c r="V653" s="20" t="n"/>
      <c r="W653" s="20" t="n"/>
      <c r="X653" s="21">
        <f>IF(T653="","",T653-IF(U653="",0,U653)-IF(V653="",0,V653)-IF(W653="",0,W653))</f>
        <v/>
      </c>
      <c r="Y653" s="22">
        <f>IF(OR(R653="",R653=0,X653=""),"",X653/R653)</f>
        <v/>
      </c>
      <c r="Z653" s="16" t="n"/>
      <c r="AA653" s="16" t="n"/>
      <c r="AB653" s="16" t="n"/>
      <c r="AC653" s="16" t="n"/>
      <c r="AD653" s="16" t="n"/>
      <c r="AE653" s="16" t="n"/>
      <c r="AF653" s="16" t="n"/>
      <c r="AG653" s="16" t="n"/>
      <c r="AH653" s="23" t="n"/>
      <c r="AI653" s="21">
        <f>IF(X653="","",IF(G653="MXN",X653,IF(AH653="","",X653*AH653)))</f>
        <v/>
      </c>
      <c r="AJ653" s="16" t="n"/>
      <c r="AK653" s="24">
        <f>IF(B653="","",CHOOSE(WEEKDAY(B653,2),"Lunes","Martes","Miércoles","Jueves","Viernes","Sábado","Domingo"))</f>
        <v/>
      </c>
      <c r="AL653" s="24">
        <f>IF(C653="","",IF(HOUR(C653)&lt;6,"00-06",IF(HOUR(C653)&lt;10,"06-10",IF(HOUR(C653)&lt;14,"10-14",IF(HOUR(C653)&lt;18,"14-18",IF(HOUR(C653)&lt;22,"18-22","22-24"))))))</f>
        <v/>
      </c>
      <c r="AM653" s="21">
        <f>IF(B653="","",SUMIFS($X$7:X653,$AJ$7:AJ653,"&lt;&gt;No",$B$7:B653,"&lt;&gt;"))</f>
        <v/>
      </c>
      <c r="AN653" s="22">
        <f>IF(B653="","",SUMIFS($Y$7:Y653,$AJ$7:AJ653,"&lt;&gt;No",$B$7:B653,"&lt;&gt;"))</f>
        <v/>
      </c>
    </row>
    <row r="654">
      <c r="A654" s="16" t="n"/>
      <c r="B654" s="17" t="n"/>
      <c r="C654" s="18" t="n"/>
      <c r="D654" s="18" t="n"/>
      <c r="E654" s="16" t="n"/>
      <c r="F654" s="16" t="n"/>
      <c r="G654" s="16" t="n"/>
      <c r="H654" s="16" t="n"/>
      <c r="I654" s="16" t="n"/>
      <c r="J654" s="16" t="n"/>
      <c r="K654" s="16" t="n"/>
      <c r="L654" s="16" t="n"/>
      <c r="M654" s="19" t="n"/>
      <c r="N654" s="19" t="n"/>
      <c r="O654" s="19" t="n"/>
      <c r="P654" s="19" t="n"/>
      <c r="Q654" s="19" t="n"/>
      <c r="R654" s="20" t="n"/>
      <c r="S654" s="19" t="n"/>
      <c r="T654" s="20" t="n"/>
      <c r="U654" s="20" t="n"/>
      <c r="V654" s="20" t="n"/>
      <c r="W654" s="20" t="n"/>
      <c r="X654" s="21">
        <f>IF(T654="","",T654-IF(U654="",0,U654)-IF(V654="",0,V654)-IF(W654="",0,W654))</f>
        <v/>
      </c>
      <c r="Y654" s="22">
        <f>IF(OR(R654="",R654=0,X654=""),"",X654/R654)</f>
        <v/>
      </c>
      <c r="Z654" s="16" t="n"/>
      <c r="AA654" s="16" t="n"/>
      <c r="AB654" s="16" t="n"/>
      <c r="AC654" s="16" t="n"/>
      <c r="AD654" s="16" t="n"/>
      <c r="AE654" s="16" t="n"/>
      <c r="AF654" s="16" t="n"/>
      <c r="AG654" s="16" t="n"/>
      <c r="AH654" s="23" t="n"/>
      <c r="AI654" s="21">
        <f>IF(X654="","",IF(G654="MXN",X654,IF(AH654="","",X654*AH654)))</f>
        <v/>
      </c>
      <c r="AJ654" s="16" t="n"/>
      <c r="AK654" s="24">
        <f>IF(B654="","",CHOOSE(WEEKDAY(B654,2),"Lunes","Martes","Miércoles","Jueves","Viernes","Sábado","Domingo"))</f>
        <v/>
      </c>
      <c r="AL654" s="24">
        <f>IF(C654="","",IF(HOUR(C654)&lt;6,"00-06",IF(HOUR(C654)&lt;10,"06-10",IF(HOUR(C654)&lt;14,"10-14",IF(HOUR(C654)&lt;18,"14-18",IF(HOUR(C654)&lt;22,"18-22","22-24"))))))</f>
        <v/>
      </c>
      <c r="AM654" s="21">
        <f>IF(B654="","",SUMIFS($X$7:X654,$AJ$7:AJ654,"&lt;&gt;No",$B$7:B654,"&lt;&gt;"))</f>
        <v/>
      </c>
      <c r="AN654" s="22">
        <f>IF(B654="","",SUMIFS($Y$7:Y654,$AJ$7:AJ654,"&lt;&gt;No",$B$7:B654,"&lt;&gt;"))</f>
        <v/>
      </c>
    </row>
    <row r="655">
      <c r="A655" s="16" t="n"/>
      <c r="B655" s="17" t="n"/>
      <c r="C655" s="18" t="n"/>
      <c r="D655" s="18" t="n"/>
      <c r="E655" s="16" t="n"/>
      <c r="F655" s="16" t="n"/>
      <c r="G655" s="16" t="n"/>
      <c r="H655" s="16" t="n"/>
      <c r="I655" s="16" t="n"/>
      <c r="J655" s="16" t="n"/>
      <c r="K655" s="16" t="n"/>
      <c r="L655" s="16" t="n"/>
      <c r="M655" s="19" t="n"/>
      <c r="N655" s="19" t="n"/>
      <c r="O655" s="19" t="n"/>
      <c r="P655" s="19" t="n"/>
      <c r="Q655" s="19" t="n"/>
      <c r="R655" s="20" t="n"/>
      <c r="S655" s="19" t="n"/>
      <c r="T655" s="20" t="n"/>
      <c r="U655" s="20" t="n"/>
      <c r="V655" s="20" t="n"/>
      <c r="W655" s="20" t="n"/>
      <c r="X655" s="21">
        <f>IF(T655="","",T655-IF(U655="",0,U655)-IF(V655="",0,V655)-IF(W655="",0,W655))</f>
        <v/>
      </c>
      <c r="Y655" s="22">
        <f>IF(OR(R655="",R655=0,X655=""),"",X655/R655)</f>
        <v/>
      </c>
      <c r="Z655" s="16" t="n"/>
      <c r="AA655" s="16" t="n"/>
      <c r="AB655" s="16" t="n"/>
      <c r="AC655" s="16" t="n"/>
      <c r="AD655" s="16" t="n"/>
      <c r="AE655" s="16" t="n"/>
      <c r="AF655" s="16" t="n"/>
      <c r="AG655" s="16" t="n"/>
      <c r="AH655" s="23" t="n"/>
      <c r="AI655" s="21">
        <f>IF(X655="","",IF(G655="MXN",X655,IF(AH655="","",X655*AH655)))</f>
        <v/>
      </c>
      <c r="AJ655" s="16" t="n"/>
      <c r="AK655" s="24">
        <f>IF(B655="","",CHOOSE(WEEKDAY(B655,2),"Lunes","Martes","Miércoles","Jueves","Viernes","Sábado","Domingo"))</f>
        <v/>
      </c>
      <c r="AL655" s="24">
        <f>IF(C655="","",IF(HOUR(C655)&lt;6,"00-06",IF(HOUR(C655)&lt;10,"06-10",IF(HOUR(C655)&lt;14,"10-14",IF(HOUR(C655)&lt;18,"14-18",IF(HOUR(C655)&lt;22,"18-22","22-24"))))))</f>
        <v/>
      </c>
      <c r="AM655" s="21">
        <f>IF(B655="","",SUMIFS($X$7:X655,$AJ$7:AJ655,"&lt;&gt;No",$B$7:B655,"&lt;&gt;"))</f>
        <v/>
      </c>
      <c r="AN655" s="22">
        <f>IF(B655="","",SUMIFS($Y$7:Y655,$AJ$7:AJ655,"&lt;&gt;No",$B$7:B655,"&lt;&gt;"))</f>
        <v/>
      </c>
    </row>
    <row r="656">
      <c r="A656" s="16" t="n"/>
      <c r="B656" s="17" t="n"/>
      <c r="C656" s="18" t="n"/>
      <c r="D656" s="18" t="n"/>
      <c r="E656" s="16" t="n"/>
      <c r="F656" s="16" t="n"/>
      <c r="G656" s="16" t="n"/>
      <c r="H656" s="16" t="n"/>
      <c r="I656" s="16" t="n"/>
      <c r="J656" s="16" t="n"/>
      <c r="K656" s="16" t="n"/>
      <c r="L656" s="16" t="n"/>
      <c r="M656" s="19" t="n"/>
      <c r="N656" s="19" t="n"/>
      <c r="O656" s="19" t="n"/>
      <c r="P656" s="19" t="n"/>
      <c r="Q656" s="19" t="n"/>
      <c r="R656" s="20" t="n"/>
      <c r="S656" s="19" t="n"/>
      <c r="T656" s="20" t="n"/>
      <c r="U656" s="20" t="n"/>
      <c r="V656" s="20" t="n"/>
      <c r="W656" s="20" t="n"/>
      <c r="X656" s="21">
        <f>IF(T656="","",T656-IF(U656="",0,U656)-IF(V656="",0,V656)-IF(W656="",0,W656))</f>
        <v/>
      </c>
      <c r="Y656" s="22">
        <f>IF(OR(R656="",R656=0,X656=""),"",X656/R656)</f>
        <v/>
      </c>
      <c r="Z656" s="16" t="n"/>
      <c r="AA656" s="16" t="n"/>
      <c r="AB656" s="16" t="n"/>
      <c r="AC656" s="16" t="n"/>
      <c r="AD656" s="16" t="n"/>
      <c r="AE656" s="16" t="n"/>
      <c r="AF656" s="16" t="n"/>
      <c r="AG656" s="16" t="n"/>
      <c r="AH656" s="23" t="n"/>
      <c r="AI656" s="21">
        <f>IF(X656="","",IF(G656="MXN",X656,IF(AH656="","",X656*AH656)))</f>
        <v/>
      </c>
      <c r="AJ656" s="16" t="n"/>
      <c r="AK656" s="24">
        <f>IF(B656="","",CHOOSE(WEEKDAY(B656,2),"Lunes","Martes","Miércoles","Jueves","Viernes","Sábado","Domingo"))</f>
        <v/>
      </c>
      <c r="AL656" s="24">
        <f>IF(C656="","",IF(HOUR(C656)&lt;6,"00-06",IF(HOUR(C656)&lt;10,"06-10",IF(HOUR(C656)&lt;14,"10-14",IF(HOUR(C656)&lt;18,"14-18",IF(HOUR(C656)&lt;22,"18-22","22-24"))))))</f>
        <v/>
      </c>
      <c r="AM656" s="21">
        <f>IF(B656="","",SUMIFS($X$7:X656,$AJ$7:AJ656,"&lt;&gt;No",$B$7:B656,"&lt;&gt;"))</f>
        <v/>
      </c>
      <c r="AN656" s="22">
        <f>IF(B656="","",SUMIFS($Y$7:Y656,$AJ$7:AJ656,"&lt;&gt;No",$B$7:B656,"&lt;&gt;"))</f>
        <v/>
      </c>
    </row>
    <row r="657">
      <c r="A657" s="16" t="n"/>
      <c r="B657" s="17" t="n"/>
      <c r="C657" s="18" t="n"/>
      <c r="D657" s="18" t="n"/>
      <c r="E657" s="16" t="n"/>
      <c r="F657" s="16" t="n"/>
      <c r="G657" s="16" t="n"/>
      <c r="H657" s="16" t="n"/>
      <c r="I657" s="16" t="n"/>
      <c r="J657" s="16" t="n"/>
      <c r="K657" s="16" t="n"/>
      <c r="L657" s="16" t="n"/>
      <c r="M657" s="19" t="n"/>
      <c r="N657" s="19" t="n"/>
      <c r="O657" s="19" t="n"/>
      <c r="P657" s="19" t="n"/>
      <c r="Q657" s="19" t="n"/>
      <c r="R657" s="20" t="n"/>
      <c r="S657" s="19" t="n"/>
      <c r="T657" s="20" t="n"/>
      <c r="U657" s="20" t="n"/>
      <c r="V657" s="20" t="n"/>
      <c r="W657" s="20" t="n"/>
      <c r="X657" s="21">
        <f>IF(T657="","",T657-IF(U657="",0,U657)-IF(V657="",0,V657)-IF(W657="",0,W657))</f>
        <v/>
      </c>
      <c r="Y657" s="22">
        <f>IF(OR(R657="",R657=0,X657=""),"",X657/R657)</f>
        <v/>
      </c>
      <c r="Z657" s="16" t="n"/>
      <c r="AA657" s="16" t="n"/>
      <c r="AB657" s="16" t="n"/>
      <c r="AC657" s="16" t="n"/>
      <c r="AD657" s="16" t="n"/>
      <c r="AE657" s="16" t="n"/>
      <c r="AF657" s="16" t="n"/>
      <c r="AG657" s="16" t="n"/>
      <c r="AH657" s="23" t="n"/>
      <c r="AI657" s="21">
        <f>IF(X657="","",IF(G657="MXN",X657,IF(AH657="","",X657*AH657)))</f>
        <v/>
      </c>
      <c r="AJ657" s="16" t="n"/>
      <c r="AK657" s="24">
        <f>IF(B657="","",CHOOSE(WEEKDAY(B657,2),"Lunes","Martes","Miércoles","Jueves","Viernes","Sábado","Domingo"))</f>
        <v/>
      </c>
      <c r="AL657" s="24">
        <f>IF(C657="","",IF(HOUR(C657)&lt;6,"00-06",IF(HOUR(C657)&lt;10,"06-10",IF(HOUR(C657)&lt;14,"10-14",IF(HOUR(C657)&lt;18,"14-18",IF(HOUR(C657)&lt;22,"18-22","22-24"))))))</f>
        <v/>
      </c>
      <c r="AM657" s="21">
        <f>IF(B657="","",SUMIFS($X$7:X657,$AJ$7:AJ657,"&lt;&gt;No",$B$7:B657,"&lt;&gt;"))</f>
        <v/>
      </c>
      <c r="AN657" s="22">
        <f>IF(B657="","",SUMIFS($Y$7:Y657,$AJ$7:AJ657,"&lt;&gt;No",$B$7:B657,"&lt;&gt;"))</f>
        <v/>
      </c>
    </row>
    <row r="658">
      <c r="A658" s="16" t="n"/>
      <c r="B658" s="17" t="n"/>
      <c r="C658" s="18" t="n"/>
      <c r="D658" s="18" t="n"/>
      <c r="E658" s="16" t="n"/>
      <c r="F658" s="16" t="n"/>
      <c r="G658" s="16" t="n"/>
      <c r="H658" s="16" t="n"/>
      <c r="I658" s="16" t="n"/>
      <c r="J658" s="16" t="n"/>
      <c r="K658" s="16" t="n"/>
      <c r="L658" s="16" t="n"/>
      <c r="M658" s="19" t="n"/>
      <c r="N658" s="19" t="n"/>
      <c r="O658" s="19" t="n"/>
      <c r="P658" s="19" t="n"/>
      <c r="Q658" s="19" t="n"/>
      <c r="R658" s="20" t="n"/>
      <c r="S658" s="19" t="n"/>
      <c r="T658" s="20" t="n"/>
      <c r="U658" s="20" t="n"/>
      <c r="V658" s="20" t="n"/>
      <c r="W658" s="20" t="n"/>
      <c r="X658" s="21">
        <f>IF(T658="","",T658-IF(U658="",0,U658)-IF(V658="",0,V658)-IF(W658="",0,W658))</f>
        <v/>
      </c>
      <c r="Y658" s="22">
        <f>IF(OR(R658="",R658=0,X658=""),"",X658/R658)</f>
        <v/>
      </c>
      <c r="Z658" s="16" t="n"/>
      <c r="AA658" s="16" t="n"/>
      <c r="AB658" s="16" t="n"/>
      <c r="AC658" s="16" t="n"/>
      <c r="AD658" s="16" t="n"/>
      <c r="AE658" s="16" t="n"/>
      <c r="AF658" s="16" t="n"/>
      <c r="AG658" s="16" t="n"/>
      <c r="AH658" s="23" t="n"/>
      <c r="AI658" s="21">
        <f>IF(X658="","",IF(G658="MXN",X658,IF(AH658="","",X658*AH658)))</f>
        <v/>
      </c>
      <c r="AJ658" s="16" t="n"/>
      <c r="AK658" s="24">
        <f>IF(B658="","",CHOOSE(WEEKDAY(B658,2),"Lunes","Martes","Miércoles","Jueves","Viernes","Sábado","Domingo"))</f>
        <v/>
      </c>
      <c r="AL658" s="24">
        <f>IF(C658="","",IF(HOUR(C658)&lt;6,"00-06",IF(HOUR(C658)&lt;10,"06-10",IF(HOUR(C658)&lt;14,"10-14",IF(HOUR(C658)&lt;18,"14-18",IF(HOUR(C658)&lt;22,"18-22","22-24"))))))</f>
        <v/>
      </c>
      <c r="AM658" s="21">
        <f>IF(B658="","",SUMIFS($X$7:X658,$AJ$7:AJ658,"&lt;&gt;No",$B$7:B658,"&lt;&gt;"))</f>
        <v/>
      </c>
      <c r="AN658" s="22">
        <f>IF(B658="","",SUMIFS($Y$7:Y658,$AJ$7:AJ658,"&lt;&gt;No",$B$7:B658,"&lt;&gt;"))</f>
        <v/>
      </c>
    </row>
    <row r="659">
      <c r="A659" s="16" t="n"/>
      <c r="B659" s="17" t="n"/>
      <c r="C659" s="18" t="n"/>
      <c r="D659" s="18" t="n"/>
      <c r="E659" s="16" t="n"/>
      <c r="F659" s="16" t="n"/>
      <c r="G659" s="16" t="n"/>
      <c r="H659" s="16" t="n"/>
      <c r="I659" s="16" t="n"/>
      <c r="J659" s="16" t="n"/>
      <c r="K659" s="16" t="n"/>
      <c r="L659" s="16" t="n"/>
      <c r="M659" s="19" t="n"/>
      <c r="N659" s="19" t="n"/>
      <c r="O659" s="19" t="n"/>
      <c r="P659" s="19" t="n"/>
      <c r="Q659" s="19" t="n"/>
      <c r="R659" s="20" t="n"/>
      <c r="S659" s="19" t="n"/>
      <c r="T659" s="20" t="n"/>
      <c r="U659" s="20" t="n"/>
      <c r="V659" s="20" t="n"/>
      <c r="W659" s="20" t="n"/>
      <c r="X659" s="21">
        <f>IF(T659="","",T659-IF(U659="",0,U659)-IF(V659="",0,V659)-IF(W659="",0,W659))</f>
        <v/>
      </c>
      <c r="Y659" s="22">
        <f>IF(OR(R659="",R659=0,X659=""),"",X659/R659)</f>
        <v/>
      </c>
      <c r="Z659" s="16" t="n"/>
      <c r="AA659" s="16" t="n"/>
      <c r="AB659" s="16" t="n"/>
      <c r="AC659" s="16" t="n"/>
      <c r="AD659" s="16" t="n"/>
      <c r="AE659" s="16" t="n"/>
      <c r="AF659" s="16" t="n"/>
      <c r="AG659" s="16" t="n"/>
      <c r="AH659" s="23" t="n"/>
      <c r="AI659" s="21">
        <f>IF(X659="","",IF(G659="MXN",X659,IF(AH659="","",X659*AH659)))</f>
        <v/>
      </c>
      <c r="AJ659" s="16" t="n"/>
      <c r="AK659" s="24">
        <f>IF(B659="","",CHOOSE(WEEKDAY(B659,2),"Lunes","Martes","Miércoles","Jueves","Viernes","Sábado","Domingo"))</f>
        <v/>
      </c>
      <c r="AL659" s="24">
        <f>IF(C659="","",IF(HOUR(C659)&lt;6,"00-06",IF(HOUR(C659)&lt;10,"06-10",IF(HOUR(C659)&lt;14,"10-14",IF(HOUR(C659)&lt;18,"14-18",IF(HOUR(C659)&lt;22,"18-22","22-24"))))))</f>
        <v/>
      </c>
      <c r="AM659" s="21">
        <f>IF(B659="","",SUMIFS($X$7:X659,$AJ$7:AJ659,"&lt;&gt;No",$B$7:B659,"&lt;&gt;"))</f>
        <v/>
      </c>
      <c r="AN659" s="22">
        <f>IF(B659="","",SUMIFS($Y$7:Y659,$AJ$7:AJ659,"&lt;&gt;No",$B$7:B659,"&lt;&gt;"))</f>
        <v/>
      </c>
    </row>
    <row r="660">
      <c r="A660" s="16" t="n"/>
      <c r="B660" s="17" t="n"/>
      <c r="C660" s="18" t="n"/>
      <c r="D660" s="18" t="n"/>
      <c r="E660" s="16" t="n"/>
      <c r="F660" s="16" t="n"/>
      <c r="G660" s="16" t="n"/>
      <c r="H660" s="16" t="n"/>
      <c r="I660" s="16" t="n"/>
      <c r="J660" s="16" t="n"/>
      <c r="K660" s="16" t="n"/>
      <c r="L660" s="16" t="n"/>
      <c r="M660" s="19" t="n"/>
      <c r="N660" s="19" t="n"/>
      <c r="O660" s="19" t="n"/>
      <c r="P660" s="19" t="n"/>
      <c r="Q660" s="19" t="n"/>
      <c r="R660" s="20" t="n"/>
      <c r="S660" s="19" t="n"/>
      <c r="T660" s="20" t="n"/>
      <c r="U660" s="20" t="n"/>
      <c r="V660" s="20" t="n"/>
      <c r="W660" s="20" t="n"/>
      <c r="X660" s="21">
        <f>IF(T660="","",T660-IF(U660="",0,U660)-IF(V660="",0,V660)-IF(W660="",0,W660))</f>
        <v/>
      </c>
      <c r="Y660" s="22">
        <f>IF(OR(R660="",R660=0,X660=""),"",X660/R660)</f>
        <v/>
      </c>
      <c r="Z660" s="16" t="n"/>
      <c r="AA660" s="16" t="n"/>
      <c r="AB660" s="16" t="n"/>
      <c r="AC660" s="16" t="n"/>
      <c r="AD660" s="16" t="n"/>
      <c r="AE660" s="16" t="n"/>
      <c r="AF660" s="16" t="n"/>
      <c r="AG660" s="16" t="n"/>
      <c r="AH660" s="23" t="n"/>
      <c r="AI660" s="21">
        <f>IF(X660="","",IF(G660="MXN",X660,IF(AH660="","",X660*AH660)))</f>
        <v/>
      </c>
      <c r="AJ660" s="16" t="n"/>
      <c r="AK660" s="24">
        <f>IF(B660="","",CHOOSE(WEEKDAY(B660,2),"Lunes","Martes","Miércoles","Jueves","Viernes","Sábado","Domingo"))</f>
        <v/>
      </c>
      <c r="AL660" s="24">
        <f>IF(C660="","",IF(HOUR(C660)&lt;6,"00-06",IF(HOUR(C660)&lt;10,"06-10",IF(HOUR(C660)&lt;14,"10-14",IF(HOUR(C660)&lt;18,"14-18",IF(HOUR(C660)&lt;22,"18-22","22-24"))))))</f>
        <v/>
      </c>
      <c r="AM660" s="21">
        <f>IF(B660="","",SUMIFS($X$7:X660,$AJ$7:AJ660,"&lt;&gt;No",$B$7:B660,"&lt;&gt;"))</f>
        <v/>
      </c>
      <c r="AN660" s="22">
        <f>IF(B660="","",SUMIFS($Y$7:Y660,$AJ$7:AJ660,"&lt;&gt;No",$B$7:B660,"&lt;&gt;"))</f>
        <v/>
      </c>
    </row>
    <row r="661">
      <c r="A661" s="16" t="n"/>
      <c r="B661" s="17" t="n"/>
      <c r="C661" s="18" t="n"/>
      <c r="D661" s="18" t="n"/>
      <c r="E661" s="16" t="n"/>
      <c r="F661" s="16" t="n"/>
      <c r="G661" s="16" t="n"/>
      <c r="H661" s="16" t="n"/>
      <c r="I661" s="16" t="n"/>
      <c r="J661" s="16" t="n"/>
      <c r="K661" s="16" t="n"/>
      <c r="L661" s="16" t="n"/>
      <c r="M661" s="19" t="n"/>
      <c r="N661" s="19" t="n"/>
      <c r="O661" s="19" t="n"/>
      <c r="P661" s="19" t="n"/>
      <c r="Q661" s="19" t="n"/>
      <c r="R661" s="20" t="n"/>
      <c r="S661" s="19" t="n"/>
      <c r="T661" s="20" t="n"/>
      <c r="U661" s="20" t="n"/>
      <c r="V661" s="20" t="n"/>
      <c r="W661" s="20" t="n"/>
      <c r="X661" s="21">
        <f>IF(T661="","",T661-IF(U661="",0,U661)-IF(V661="",0,V661)-IF(W661="",0,W661))</f>
        <v/>
      </c>
      <c r="Y661" s="22">
        <f>IF(OR(R661="",R661=0,X661=""),"",X661/R661)</f>
        <v/>
      </c>
      <c r="Z661" s="16" t="n"/>
      <c r="AA661" s="16" t="n"/>
      <c r="AB661" s="16" t="n"/>
      <c r="AC661" s="16" t="n"/>
      <c r="AD661" s="16" t="n"/>
      <c r="AE661" s="16" t="n"/>
      <c r="AF661" s="16" t="n"/>
      <c r="AG661" s="16" t="n"/>
      <c r="AH661" s="23" t="n"/>
      <c r="AI661" s="21">
        <f>IF(X661="","",IF(G661="MXN",X661,IF(AH661="","",X661*AH661)))</f>
        <v/>
      </c>
      <c r="AJ661" s="16" t="n"/>
      <c r="AK661" s="24">
        <f>IF(B661="","",CHOOSE(WEEKDAY(B661,2),"Lunes","Martes","Miércoles","Jueves","Viernes","Sábado","Domingo"))</f>
        <v/>
      </c>
      <c r="AL661" s="24">
        <f>IF(C661="","",IF(HOUR(C661)&lt;6,"00-06",IF(HOUR(C661)&lt;10,"06-10",IF(HOUR(C661)&lt;14,"10-14",IF(HOUR(C661)&lt;18,"14-18",IF(HOUR(C661)&lt;22,"18-22","22-24"))))))</f>
        <v/>
      </c>
      <c r="AM661" s="21">
        <f>IF(B661="","",SUMIFS($X$7:X661,$AJ$7:AJ661,"&lt;&gt;No",$B$7:B661,"&lt;&gt;"))</f>
        <v/>
      </c>
      <c r="AN661" s="22">
        <f>IF(B661="","",SUMIFS($Y$7:Y661,$AJ$7:AJ661,"&lt;&gt;No",$B$7:B661,"&lt;&gt;"))</f>
        <v/>
      </c>
    </row>
    <row r="662">
      <c r="A662" s="16" t="n"/>
      <c r="B662" s="17" t="n"/>
      <c r="C662" s="18" t="n"/>
      <c r="D662" s="18" t="n"/>
      <c r="E662" s="16" t="n"/>
      <c r="F662" s="16" t="n"/>
      <c r="G662" s="16" t="n"/>
      <c r="H662" s="16" t="n"/>
      <c r="I662" s="16" t="n"/>
      <c r="J662" s="16" t="n"/>
      <c r="K662" s="16" t="n"/>
      <c r="L662" s="16" t="n"/>
      <c r="M662" s="19" t="n"/>
      <c r="N662" s="19" t="n"/>
      <c r="O662" s="19" t="n"/>
      <c r="P662" s="19" t="n"/>
      <c r="Q662" s="19" t="n"/>
      <c r="R662" s="20" t="n"/>
      <c r="S662" s="19" t="n"/>
      <c r="T662" s="20" t="n"/>
      <c r="U662" s="20" t="n"/>
      <c r="V662" s="20" t="n"/>
      <c r="W662" s="20" t="n"/>
      <c r="X662" s="21">
        <f>IF(T662="","",T662-IF(U662="",0,U662)-IF(V662="",0,V662)-IF(W662="",0,W662))</f>
        <v/>
      </c>
      <c r="Y662" s="22">
        <f>IF(OR(R662="",R662=0,X662=""),"",X662/R662)</f>
        <v/>
      </c>
      <c r="Z662" s="16" t="n"/>
      <c r="AA662" s="16" t="n"/>
      <c r="AB662" s="16" t="n"/>
      <c r="AC662" s="16" t="n"/>
      <c r="AD662" s="16" t="n"/>
      <c r="AE662" s="16" t="n"/>
      <c r="AF662" s="16" t="n"/>
      <c r="AG662" s="16" t="n"/>
      <c r="AH662" s="23" t="n"/>
      <c r="AI662" s="21">
        <f>IF(X662="","",IF(G662="MXN",X662,IF(AH662="","",X662*AH662)))</f>
        <v/>
      </c>
      <c r="AJ662" s="16" t="n"/>
      <c r="AK662" s="24">
        <f>IF(B662="","",CHOOSE(WEEKDAY(B662,2),"Lunes","Martes","Miércoles","Jueves","Viernes","Sábado","Domingo"))</f>
        <v/>
      </c>
      <c r="AL662" s="24">
        <f>IF(C662="","",IF(HOUR(C662)&lt;6,"00-06",IF(HOUR(C662)&lt;10,"06-10",IF(HOUR(C662)&lt;14,"10-14",IF(HOUR(C662)&lt;18,"14-18",IF(HOUR(C662)&lt;22,"18-22","22-24"))))))</f>
        <v/>
      </c>
      <c r="AM662" s="21">
        <f>IF(B662="","",SUMIFS($X$7:X662,$AJ$7:AJ662,"&lt;&gt;No",$B$7:B662,"&lt;&gt;"))</f>
        <v/>
      </c>
      <c r="AN662" s="22">
        <f>IF(B662="","",SUMIFS($Y$7:Y662,$AJ$7:AJ662,"&lt;&gt;No",$B$7:B662,"&lt;&gt;"))</f>
        <v/>
      </c>
    </row>
    <row r="663">
      <c r="A663" s="16" t="n"/>
      <c r="B663" s="17" t="n"/>
      <c r="C663" s="18" t="n"/>
      <c r="D663" s="18" t="n"/>
      <c r="E663" s="16" t="n"/>
      <c r="F663" s="16" t="n"/>
      <c r="G663" s="16" t="n"/>
      <c r="H663" s="16" t="n"/>
      <c r="I663" s="16" t="n"/>
      <c r="J663" s="16" t="n"/>
      <c r="K663" s="16" t="n"/>
      <c r="L663" s="16" t="n"/>
      <c r="M663" s="19" t="n"/>
      <c r="N663" s="19" t="n"/>
      <c r="O663" s="19" t="n"/>
      <c r="P663" s="19" t="n"/>
      <c r="Q663" s="19" t="n"/>
      <c r="R663" s="20" t="n"/>
      <c r="S663" s="19" t="n"/>
      <c r="T663" s="20" t="n"/>
      <c r="U663" s="20" t="n"/>
      <c r="V663" s="20" t="n"/>
      <c r="W663" s="20" t="n"/>
      <c r="X663" s="21">
        <f>IF(T663="","",T663-IF(U663="",0,U663)-IF(V663="",0,V663)-IF(W663="",0,W663))</f>
        <v/>
      </c>
      <c r="Y663" s="22">
        <f>IF(OR(R663="",R663=0,X663=""),"",X663/R663)</f>
        <v/>
      </c>
      <c r="Z663" s="16" t="n"/>
      <c r="AA663" s="16" t="n"/>
      <c r="AB663" s="16" t="n"/>
      <c r="AC663" s="16" t="n"/>
      <c r="AD663" s="16" t="n"/>
      <c r="AE663" s="16" t="n"/>
      <c r="AF663" s="16" t="n"/>
      <c r="AG663" s="16" t="n"/>
      <c r="AH663" s="23" t="n"/>
      <c r="AI663" s="21">
        <f>IF(X663="","",IF(G663="MXN",X663,IF(AH663="","",X663*AH663)))</f>
        <v/>
      </c>
      <c r="AJ663" s="16" t="n"/>
      <c r="AK663" s="24">
        <f>IF(B663="","",CHOOSE(WEEKDAY(B663,2),"Lunes","Martes","Miércoles","Jueves","Viernes","Sábado","Domingo"))</f>
        <v/>
      </c>
      <c r="AL663" s="24">
        <f>IF(C663="","",IF(HOUR(C663)&lt;6,"00-06",IF(HOUR(C663)&lt;10,"06-10",IF(HOUR(C663)&lt;14,"10-14",IF(HOUR(C663)&lt;18,"14-18",IF(HOUR(C663)&lt;22,"18-22","22-24"))))))</f>
        <v/>
      </c>
      <c r="AM663" s="21">
        <f>IF(B663="","",SUMIFS($X$7:X663,$AJ$7:AJ663,"&lt;&gt;No",$B$7:B663,"&lt;&gt;"))</f>
        <v/>
      </c>
      <c r="AN663" s="22">
        <f>IF(B663="","",SUMIFS($Y$7:Y663,$AJ$7:AJ663,"&lt;&gt;No",$B$7:B663,"&lt;&gt;"))</f>
        <v/>
      </c>
    </row>
    <row r="664">
      <c r="A664" s="16" t="n"/>
      <c r="B664" s="17" t="n"/>
      <c r="C664" s="18" t="n"/>
      <c r="D664" s="18" t="n"/>
      <c r="E664" s="16" t="n"/>
      <c r="F664" s="16" t="n"/>
      <c r="G664" s="16" t="n"/>
      <c r="H664" s="16" t="n"/>
      <c r="I664" s="16" t="n"/>
      <c r="J664" s="16" t="n"/>
      <c r="K664" s="16" t="n"/>
      <c r="L664" s="16" t="n"/>
      <c r="M664" s="19" t="n"/>
      <c r="N664" s="19" t="n"/>
      <c r="O664" s="19" t="n"/>
      <c r="P664" s="19" t="n"/>
      <c r="Q664" s="19" t="n"/>
      <c r="R664" s="20" t="n"/>
      <c r="S664" s="19" t="n"/>
      <c r="T664" s="20" t="n"/>
      <c r="U664" s="20" t="n"/>
      <c r="V664" s="20" t="n"/>
      <c r="W664" s="20" t="n"/>
      <c r="X664" s="21">
        <f>IF(T664="","",T664-IF(U664="",0,U664)-IF(V664="",0,V664)-IF(W664="",0,W664))</f>
        <v/>
      </c>
      <c r="Y664" s="22">
        <f>IF(OR(R664="",R664=0,X664=""),"",X664/R664)</f>
        <v/>
      </c>
      <c r="Z664" s="16" t="n"/>
      <c r="AA664" s="16" t="n"/>
      <c r="AB664" s="16" t="n"/>
      <c r="AC664" s="16" t="n"/>
      <c r="AD664" s="16" t="n"/>
      <c r="AE664" s="16" t="n"/>
      <c r="AF664" s="16" t="n"/>
      <c r="AG664" s="16" t="n"/>
      <c r="AH664" s="23" t="n"/>
      <c r="AI664" s="21">
        <f>IF(X664="","",IF(G664="MXN",X664,IF(AH664="","",X664*AH664)))</f>
        <v/>
      </c>
      <c r="AJ664" s="16" t="n"/>
      <c r="AK664" s="24">
        <f>IF(B664="","",CHOOSE(WEEKDAY(B664,2),"Lunes","Martes","Miércoles","Jueves","Viernes","Sábado","Domingo"))</f>
        <v/>
      </c>
      <c r="AL664" s="24">
        <f>IF(C664="","",IF(HOUR(C664)&lt;6,"00-06",IF(HOUR(C664)&lt;10,"06-10",IF(HOUR(C664)&lt;14,"10-14",IF(HOUR(C664)&lt;18,"14-18",IF(HOUR(C664)&lt;22,"18-22","22-24"))))))</f>
        <v/>
      </c>
      <c r="AM664" s="21">
        <f>IF(B664="","",SUMIFS($X$7:X664,$AJ$7:AJ664,"&lt;&gt;No",$B$7:B664,"&lt;&gt;"))</f>
        <v/>
      </c>
      <c r="AN664" s="22">
        <f>IF(B664="","",SUMIFS($Y$7:Y664,$AJ$7:AJ664,"&lt;&gt;No",$B$7:B664,"&lt;&gt;"))</f>
        <v/>
      </c>
    </row>
    <row r="665">
      <c r="A665" s="16" t="n"/>
      <c r="B665" s="17" t="n"/>
      <c r="C665" s="18" t="n"/>
      <c r="D665" s="18" t="n"/>
      <c r="E665" s="16" t="n"/>
      <c r="F665" s="16" t="n"/>
      <c r="G665" s="16" t="n"/>
      <c r="H665" s="16" t="n"/>
      <c r="I665" s="16" t="n"/>
      <c r="J665" s="16" t="n"/>
      <c r="K665" s="16" t="n"/>
      <c r="L665" s="16" t="n"/>
      <c r="M665" s="19" t="n"/>
      <c r="N665" s="19" t="n"/>
      <c r="O665" s="19" t="n"/>
      <c r="P665" s="19" t="n"/>
      <c r="Q665" s="19" t="n"/>
      <c r="R665" s="20" t="n"/>
      <c r="S665" s="19" t="n"/>
      <c r="T665" s="20" t="n"/>
      <c r="U665" s="20" t="n"/>
      <c r="V665" s="20" t="n"/>
      <c r="W665" s="20" t="n"/>
      <c r="X665" s="21">
        <f>IF(T665="","",T665-IF(U665="",0,U665)-IF(V665="",0,V665)-IF(W665="",0,W665))</f>
        <v/>
      </c>
      <c r="Y665" s="22">
        <f>IF(OR(R665="",R665=0,X665=""),"",X665/R665)</f>
        <v/>
      </c>
      <c r="Z665" s="16" t="n"/>
      <c r="AA665" s="16" t="n"/>
      <c r="AB665" s="16" t="n"/>
      <c r="AC665" s="16" t="n"/>
      <c r="AD665" s="16" t="n"/>
      <c r="AE665" s="16" t="n"/>
      <c r="AF665" s="16" t="n"/>
      <c r="AG665" s="16" t="n"/>
      <c r="AH665" s="23" t="n"/>
      <c r="AI665" s="21">
        <f>IF(X665="","",IF(G665="MXN",X665,IF(AH665="","",X665*AH665)))</f>
        <v/>
      </c>
      <c r="AJ665" s="16" t="n"/>
      <c r="AK665" s="24">
        <f>IF(B665="","",CHOOSE(WEEKDAY(B665,2),"Lunes","Martes","Miércoles","Jueves","Viernes","Sábado","Domingo"))</f>
        <v/>
      </c>
      <c r="AL665" s="24">
        <f>IF(C665="","",IF(HOUR(C665)&lt;6,"00-06",IF(HOUR(C665)&lt;10,"06-10",IF(HOUR(C665)&lt;14,"10-14",IF(HOUR(C665)&lt;18,"14-18",IF(HOUR(C665)&lt;22,"18-22","22-24"))))))</f>
        <v/>
      </c>
      <c r="AM665" s="21">
        <f>IF(B665="","",SUMIFS($X$7:X665,$AJ$7:AJ665,"&lt;&gt;No",$B$7:B665,"&lt;&gt;"))</f>
        <v/>
      </c>
      <c r="AN665" s="22">
        <f>IF(B665="","",SUMIFS($Y$7:Y665,$AJ$7:AJ665,"&lt;&gt;No",$B$7:B665,"&lt;&gt;"))</f>
        <v/>
      </c>
    </row>
    <row r="666">
      <c r="A666" s="16" t="n"/>
      <c r="B666" s="17" t="n"/>
      <c r="C666" s="18" t="n"/>
      <c r="D666" s="18" t="n"/>
      <c r="E666" s="16" t="n"/>
      <c r="F666" s="16" t="n"/>
      <c r="G666" s="16" t="n"/>
      <c r="H666" s="16" t="n"/>
      <c r="I666" s="16" t="n"/>
      <c r="J666" s="16" t="n"/>
      <c r="K666" s="16" t="n"/>
      <c r="L666" s="16" t="n"/>
      <c r="M666" s="19" t="n"/>
      <c r="N666" s="19" t="n"/>
      <c r="O666" s="19" t="n"/>
      <c r="P666" s="19" t="n"/>
      <c r="Q666" s="19" t="n"/>
      <c r="R666" s="20" t="n"/>
      <c r="S666" s="19" t="n"/>
      <c r="T666" s="20" t="n"/>
      <c r="U666" s="20" t="n"/>
      <c r="V666" s="20" t="n"/>
      <c r="W666" s="20" t="n"/>
      <c r="X666" s="21">
        <f>IF(T666="","",T666-IF(U666="",0,U666)-IF(V666="",0,V666)-IF(W666="",0,W666))</f>
        <v/>
      </c>
      <c r="Y666" s="22">
        <f>IF(OR(R666="",R666=0,X666=""),"",X666/R666)</f>
        <v/>
      </c>
      <c r="Z666" s="16" t="n"/>
      <c r="AA666" s="16" t="n"/>
      <c r="AB666" s="16" t="n"/>
      <c r="AC666" s="16" t="n"/>
      <c r="AD666" s="16" t="n"/>
      <c r="AE666" s="16" t="n"/>
      <c r="AF666" s="16" t="n"/>
      <c r="AG666" s="16" t="n"/>
      <c r="AH666" s="23" t="n"/>
      <c r="AI666" s="21">
        <f>IF(X666="","",IF(G666="MXN",X666,IF(AH666="","",X666*AH666)))</f>
        <v/>
      </c>
      <c r="AJ666" s="16" t="n"/>
      <c r="AK666" s="24">
        <f>IF(B666="","",CHOOSE(WEEKDAY(B666,2),"Lunes","Martes","Miércoles","Jueves","Viernes","Sábado","Domingo"))</f>
        <v/>
      </c>
      <c r="AL666" s="24">
        <f>IF(C666="","",IF(HOUR(C666)&lt;6,"00-06",IF(HOUR(C666)&lt;10,"06-10",IF(HOUR(C666)&lt;14,"10-14",IF(HOUR(C666)&lt;18,"14-18",IF(HOUR(C666)&lt;22,"18-22","22-24"))))))</f>
        <v/>
      </c>
      <c r="AM666" s="21">
        <f>IF(B666="","",SUMIFS($X$7:X666,$AJ$7:AJ666,"&lt;&gt;No",$B$7:B666,"&lt;&gt;"))</f>
        <v/>
      </c>
      <c r="AN666" s="22">
        <f>IF(B666="","",SUMIFS($Y$7:Y666,$AJ$7:AJ666,"&lt;&gt;No",$B$7:B666,"&lt;&gt;"))</f>
        <v/>
      </c>
    </row>
    <row r="667">
      <c r="A667" s="16" t="n"/>
      <c r="B667" s="17" t="n"/>
      <c r="C667" s="18" t="n"/>
      <c r="D667" s="18" t="n"/>
      <c r="E667" s="16" t="n"/>
      <c r="F667" s="16" t="n"/>
      <c r="G667" s="16" t="n"/>
      <c r="H667" s="16" t="n"/>
      <c r="I667" s="16" t="n"/>
      <c r="J667" s="16" t="n"/>
      <c r="K667" s="16" t="n"/>
      <c r="L667" s="16" t="n"/>
      <c r="M667" s="19" t="n"/>
      <c r="N667" s="19" t="n"/>
      <c r="O667" s="19" t="n"/>
      <c r="P667" s="19" t="n"/>
      <c r="Q667" s="19" t="n"/>
      <c r="R667" s="20" t="n"/>
      <c r="S667" s="19" t="n"/>
      <c r="T667" s="20" t="n"/>
      <c r="U667" s="20" t="n"/>
      <c r="V667" s="20" t="n"/>
      <c r="W667" s="20" t="n"/>
      <c r="X667" s="21">
        <f>IF(T667="","",T667-IF(U667="",0,U667)-IF(V667="",0,V667)-IF(W667="",0,W667))</f>
        <v/>
      </c>
      <c r="Y667" s="22">
        <f>IF(OR(R667="",R667=0,X667=""),"",X667/R667)</f>
        <v/>
      </c>
      <c r="Z667" s="16" t="n"/>
      <c r="AA667" s="16" t="n"/>
      <c r="AB667" s="16" t="n"/>
      <c r="AC667" s="16" t="n"/>
      <c r="AD667" s="16" t="n"/>
      <c r="AE667" s="16" t="n"/>
      <c r="AF667" s="16" t="n"/>
      <c r="AG667" s="16" t="n"/>
      <c r="AH667" s="23" t="n"/>
      <c r="AI667" s="21">
        <f>IF(X667="","",IF(G667="MXN",X667,IF(AH667="","",X667*AH667)))</f>
        <v/>
      </c>
      <c r="AJ667" s="16" t="n"/>
      <c r="AK667" s="24">
        <f>IF(B667="","",CHOOSE(WEEKDAY(B667,2),"Lunes","Martes","Miércoles","Jueves","Viernes","Sábado","Domingo"))</f>
        <v/>
      </c>
      <c r="AL667" s="24">
        <f>IF(C667="","",IF(HOUR(C667)&lt;6,"00-06",IF(HOUR(C667)&lt;10,"06-10",IF(HOUR(C667)&lt;14,"10-14",IF(HOUR(C667)&lt;18,"14-18",IF(HOUR(C667)&lt;22,"18-22","22-24"))))))</f>
        <v/>
      </c>
      <c r="AM667" s="21">
        <f>IF(B667="","",SUMIFS($X$7:X667,$AJ$7:AJ667,"&lt;&gt;No",$B$7:B667,"&lt;&gt;"))</f>
        <v/>
      </c>
      <c r="AN667" s="22">
        <f>IF(B667="","",SUMIFS($Y$7:Y667,$AJ$7:AJ667,"&lt;&gt;No",$B$7:B667,"&lt;&gt;"))</f>
        <v/>
      </c>
    </row>
    <row r="668">
      <c r="A668" s="16" t="n"/>
      <c r="B668" s="17" t="n"/>
      <c r="C668" s="18" t="n"/>
      <c r="D668" s="18" t="n"/>
      <c r="E668" s="16" t="n"/>
      <c r="F668" s="16" t="n"/>
      <c r="G668" s="16" t="n"/>
      <c r="H668" s="16" t="n"/>
      <c r="I668" s="16" t="n"/>
      <c r="J668" s="16" t="n"/>
      <c r="K668" s="16" t="n"/>
      <c r="L668" s="16" t="n"/>
      <c r="M668" s="19" t="n"/>
      <c r="N668" s="19" t="n"/>
      <c r="O668" s="19" t="n"/>
      <c r="P668" s="19" t="n"/>
      <c r="Q668" s="19" t="n"/>
      <c r="R668" s="20" t="n"/>
      <c r="S668" s="19" t="n"/>
      <c r="T668" s="20" t="n"/>
      <c r="U668" s="20" t="n"/>
      <c r="V668" s="20" t="n"/>
      <c r="W668" s="20" t="n"/>
      <c r="X668" s="21">
        <f>IF(T668="","",T668-IF(U668="",0,U668)-IF(V668="",0,V668)-IF(W668="",0,W668))</f>
        <v/>
      </c>
      <c r="Y668" s="22">
        <f>IF(OR(R668="",R668=0,X668=""),"",X668/R668)</f>
        <v/>
      </c>
      <c r="Z668" s="16" t="n"/>
      <c r="AA668" s="16" t="n"/>
      <c r="AB668" s="16" t="n"/>
      <c r="AC668" s="16" t="n"/>
      <c r="AD668" s="16" t="n"/>
      <c r="AE668" s="16" t="n"/>
      <c r="AF668" s="16" t="n"/>
      <c r="AG668" s="16" t="n"/>
      <c r="AH668" s="23" t="n"/>
      <c r="AI668" s="21">
        <f>IF(X668="","",IF(G668="MXN",X668,IF(AH668="","",X668*AH668)))</f>
        <v/>
      </c>
      <c r="AJ668" s="16" t="n"/>
      <c r="AK668" s="24">
        <f>IF(B668="","",CHOOSE(WEEKDAY(B668,2),"Lunes","Martes","Miércoles","Jueves","Viernes","Sábado","Domingo"))</f>
        <v/>
      </c>
      <c r="AL668" s="24">
        <f>IF(C668="","",IF(HOUR(C668)&lt;6,"00-06",IF(HOUR(C668)&lt;10,"06-10",IF(HOUR(C668)&lt;14,"10-14",IF(HOUR(C668)&lt;18,"14-18",IF(HOUR(C668)&lt;22,"18-22","22-24"))))))</f>
        <v/>
      </c>
      <c r="AM668" s="21">
        <f>IF(B668="","",SUMIFS($X$7:X668,$AJ$7:AJ668,"&lt;&gt;No",$B$7:B668,"&lt;&gt;"))</f>
        <v/>
      </c>
      <c r="AN668" s="22">
        <f>IF(B668="","",SUMIFS($Y$7:Y668,$AJ$7:AJ668,"&lt;&gt;No",$B$7:B668,"&lt;&gt;"))</f>
        <v/>
      </c>
    </row>
    <row r="669">
      <c r="A669" s="16" t="n"/>
      <c r="B669" s="17" t="n"/>
      <c r="C669" s="18" t="n"/>
      <c r="D669" s="18" t="n"/>
      <c r="E669" s="16" t="n"/>
      <c r="F669" s="16" t="n"/>
      <c r="G669" s="16" t="n"/>
      <c r="H669" s="16" t="n"/>
      <c r="I669" s="16" t="n"/>
      <c r="J669" s="16" t="n"/>
      <c r="K669" s="16" t="n"/>
      <c r="L669" s="16" t="n"/>
      <c r="M669" s="19" t="n"/>
      <c r="N669" s="19" t="n"/>
      <c r="O669" s="19" t="n"/>
      <c r="P669" s="19" t="n"/>
      <c r="Q669" s="19" t="n"/>
      <c r="R669" s="20" t="n"/>
      <c r="S669" s="19" t="n"/>
      <c r="T669" s="20" t="n"/>
      <c r="U669" s="20" t="n"/>
      <c r="V669" s="20" t="n"/>
      <c r="W669" s="20" t="n"/>
      <c r="X669" s="21">
        <f>IF(T669="","",T669-IF(U669="",0,U669)-IF(V669="",0,V669)-IF(W669="",0,W669))</f>
        <v/>
      </c>
      <c r="Y669" s="22">
        <f>IF(OR(R669="",R669=0,X669=""),"",X669/R669)</f>
        <v/>
      </c>
      <c r="Z669" s="16" t="n"/>
      <c r="AA669" s="16" t="n"/>
      <c r="AB669" s="16" t="n"/>
      <c r="AC669" s="16" t="n"/>
      <c r="AD669" s="16" t="n"/>
      <c r="AE669" s="16" t="n"/>
      <c r="AF669" s="16" t="n"/>
      <c r="AG669" s="16" t="n"/>
      <c r="AH669" s="23" t="n"/>
      <c r="AI669" s="21">
        <f>IF(X669="","",IF(G669="MXN",X669,IF(AH669="","",X669*AH669)))</f>
        <v/>
      </c>
      <c r="AJ669" s="16" t="n"/>
      <c r="AK669" s="24">
        <f>IF(B669="","",CHOOSE(WEEKDAY(B669,2),"Lunes","Martes","Miércoles","Jueves","Viernes","Sábado","Domingo"))</f>
        <v/>
      </c>
      <c r="AL669" s="24">
        <f>IF(C669="","",IF(HOUR(C669)&lt;6,"00-06",IF(HOUR(C669)&lt;10,"06-10",IF(HOUR(C669)&lt;14,"10-14",IF(HOUR(C669)&lt;18,"14-18",IF(HOUR(C669)&lt;22,"18-22","22-24"))))))</f>
        <v/>
      </c>
      <c r="AM669" s="21">
        <f>IF(B669="","",SUMIFS($X$7:X669,$AJ$7:AJ669,"&lt;&gt;No",$B$7:B669,"&lt;&gt;"))</f>
        <v/>
      </c>
      <c r="AN669" s="22">
        <f>IF(B669="","",SUMIFS($Y$7:Y669,$AJ$7:AJ669,"&lt;&gt;No",$B$7:B669,"&lt;&gt;"))</f>
        <v/>
      </c>
    </row>
    <row r="670">
      <c r="A670" s="16" t="n"/>
      <c r="B670" s="17" t="n"/>
      <c r="C670" s="18" t="n"/>
      <c r="D670" s="18" t="n"/>
      <c r="E670" s="16" t="n"/>
      <c r="F670" s="16" t="n"/>
      <c r="G670" s="16" t="n"/>
      <c r="H670" s="16" t="n"/>
      <c r="I670" s="16" t="n"/>
      <c r="J670" s="16" t="n"/>
      <c r="K670" s="16" t="n"/>
      <c r="L670" s="16" t="n"/>
      <c r="M670" s="19" t="n"/>
      <c r="N670" s="19" t="n"/>
      <c r="O670" s="19" t="n"/>
      <c r="P670" s="19" t="n"/>
      <c r="Q670" s="19" t="n"/>
      <c r="R670" s="20" t="n"/>
      <c r="S670" s="19" t="n"/>
      <c r="T670" s="20" t="n"/>
      <c r="U670" s="20" t="n"/>
      <c r="V670" s="20" t="n"/>
      <c r="W670" s="20" t="n"/>
      <c r="X670" s="21">
        <f>IF(T670="","",T670-IF(U670="",0,U670)-IF(V670="",0,V670)-IF(W670="",0,W670))</f>
        <v/>
      </c>
      <c r="Y670" s="22">
        <f>IF(OR(R670="",R670=0,X670=""),"",X670/R670)</f>
        <v/>
      </c>
      <c r="Z670" s="16" t="n"/>
      <c r="AA670" s="16" t="n"/>
      <c r="AB670" s="16" t="n"/>
      <c r="AC670" s="16" t="n"/>
      <c r="AD670" s="16" t="n"/>
      <c r="AE670" s="16" t="n"/>
      <c r="AF670" s="16" t="n"/>
      <c r="AG670" s="16" t="n"/>
      <c r="AH670" s="23" t="n"/>
      <c r="AI670" s="21">
        <f>IF(X670="","",IF(G670="MXN",X670,IF(AH670="","",X670*AH670)))</f>
        <v/>
      </c>
      <c r="AJ670" s="16" t="n"/>
      <c r="AK670" s="24">
        <f>IF(B670="","",CHOOSE(WEEKDAY(B670,2),"Lunes","Martes","Miércoles","Jueves","Viernes","Sábado","Domingo"))</f>
        <v/>
      </c>
      <c r="AL670" s="24">
        <f>IF(C670="","",IF(HOUR(C670)&lt;6,"00-06",IF(HOUR(C670)&lt;10,"06-10",IF(HOUR(C670)&lt;14,"10-14",IF(HOUR(C670)&lt;18,"14-18",IF(HOUR(C670)&lt;22,"18-22","22-24"))))))</f>
        <v/>
      </c>
      <c r="AM670" s="21">
        <f>IF(B670="","",SUMIFS($X$7:X670,$AJ$7:AJ670,"&lt;&gt;No",$B$7:B670,"&lt;&gt;"))</f>
        <v/>
      </c>
      <c r="AN670" s="22">
        <f>IF(B670="","",SUMIFS($Y$7:Y670,$AJ$7:AJ670,"&lt;&gt;No",$B$7:B670,"&lt;&gt;"))</f>
        <v/>
      </c>
    </row>
    <row r="671">
      <c r="A671" s="16" t="n"/>
      <c r="B671" s="17" t="n"/>
      <c r="C671" s="18" t="n"/>
      <c r="D671" s="18" t="n"/>
      <c r="E671" s="16" t="n"/>
      <c r="F671" s="16" t="n"/>
      <c r="G671" s="16" t="n"/>
      <c r="H671" s="16" t="n"/>
      <c r="I671" s="16" t="n"/>
      <c r="J671" s="16" t="n"/>
      <c r="K671" s="16" t="n"/>
      <c r="L671" s="16" t="n"/>
      <c r="M671" s="19" t="n"/>
      <c r="N671" s="19" t="n"/>
      <c r="O671" s="19" t="n"/>
      <c r="P671" s="19" t="n"/>
      <c r="Q671" s="19" t="n"/>
      <c r="R671" s="20" t="n"/>
      <c r="S671" s="19" t="n"/>
      <c r="T671" s="20" t="n"/>
      <c r="U671" s="20" t="n"/>
      <c r="V671" s="20" t="n"/>
      <c r="W671" s="20" t="n"/>
      <c r="X671" s="21">
        <f>IF(T671="","",T671-IF(U671="",0,U671)-IF(V671="",0,V671)-IF(W671="",0,W671))</f>
        <v/>
      </c>
      <c r="Y671" s="22">
        <f>IF(OR(R671="",R671=0,X671=""),"",X671/R671)</f>
        <v/>
      </c>
      <c r="Z671" s="16" t="n"/>
      <c r="AA671" s="16" t="n"/>
      <c r="AB671" s="16" t="n"/>
      <c r="AC671" s="16" t="n"/>
      <c r="AD671" s="16" t="n"/>
      <c r="AE671" s="16" t="n"/>
      <c r="AF671" s="16" t="n"/>
      <c r="AG671" s="16" t="n"/>
      <c r="AH671" s="23" t="n"/>
      <c r="AI671" s="21">
        <f>IF(X671="","",IF(G671="MXN",X671,IF(AH671="","",X671*AH671)))</f>
        <v/>
      </c>
      <c r="AJ671" s="16" t="n"/>
      <c r="AK671" s="24">
        <f>IF(B671="","",CHOOSE(WEEKDAY(B671,2),"Lunes","Martes","Miércoles","Jueves","Viernes","Sábado","Domingo"))</f>
        <v/>
      </c>
      <c r="AL671" s="24">
        <f>IF(C671="","",IF(HOUR(C671)&lt;6,"00-06",IF(HOUR(C671)&lt;10,"06-10",IF(HOUR(C671)&lt;14,"10-14",IF(HOUR(C671)&lt;18,"14-18",IF(HOUR(C671)&lt;22,"18-22","22-24"))))))</f>
        <v/>
      </c>
      <c r="AM671" s="21">
        <f>IF(B671="","",SUMIFS($X$7:X671,$AJ$7:AJ671,"&lt;&gt;No",$B$7:B671,"&lt;&gt;"))</f>
        <v/>
      </c>
      <c r="AN671" s="22">
        <f>IF(B671="","",SUMIFS($Y$7:Y671,$AJ$7:AJ671,"&lt;&gt;No",$B$7:B671,"&lt;&gt;"))</f>
        <v/>
      </c>
    </row>
    <row r="672">
      <c r="A672" s="16" t="n"/>
      <c r="B672" s="17" t="n"/>
      <c r="C672" s="18" t="n"/>
      <c r="D672" s="18" t="n"/>
      <c r="E672" s="16" t="n"/>
      <c r="F672" s="16" t="n"/>
      <c r="G672" s="16" t="n"/>
      <c r="H672" s="16" t="n"/>
      <c r="I672" s="16" t="n"/>
      <c r="J672" s="16" t="n"/>
      <c r="K672" s="16" t="n"/>
      <c r="L672" s="16" t="n"/>
      <c r="M672" s="19" t="n"/>
      <c r="N672" s="19" t="n"/>
      <c r="O672" s="19" t="n"/>
      <c r="P672" s="19" t="n"/>
      <c r="Q672" s="19" t="n"/>
      <c r="R672" s="20" t="n"/>
      <c r="S672" s="19" t="n"/>
      <c r="T672" s="20" t="n"/>
      <c r="U672" s="20" t="n"/>
      <c r="V672" s="20" t="n"/>
      <c r="W672" s="20" t="n"/>
      <c r="X672" s="21">
        <f>IF(T672="","",T672-IF(U672="",0,U672)-IF(V672="",0,V672)-IF(W672="",0,W672))</f>
        <v/>
      </c>
      <c r="Y672" s="22">
        <f>IF(OR(R672="",R672=0,X672=""),"",X672/R672)</f>
        <v/>
      </c>
      <c r="Z672" s="16" t="n"/>
      <c r="AA672" s="16" t="n"/>
      <c r="AB672" s="16" t="n"/>
      <c r="AC672" s="16" t="n"/>
      <c r="AD672" s="16" t="n"/>
      <c r="AE672" s="16" t="n"/>
      <c r="AF672" s="16" t="n"/>
      <c r="AG672" s="16" t="n"/>
      <c r="AH672" s="23" t="n"/>
      <c r="AI672" s="21">
        <f>IF(X672="","",IF(G672="MXN",X672,IF(AH672="","",X672*AH672)))</f>
        <v/>
      </c>
      <c r="AJ672" s="16" t="n"/>
      <c r="AK672" s="24">
        <f>IF(B672="","",CHOOSE(WEEKDAY(B672,2),"Lunes","Martes","Miércoles","Jueves","Viernes","Sábado","Domingo"))</f>
        <v/>
      </c>
      <c r="AL672" s="24">
        <f>IF(C672="","",IF(HOUR(C672)&lt;6,"00-06",IF(HOUR(C672)&lt;10,"06-10",IF(HOUR(C672)&lt;14,"10-14",IF(HOUR(C672)&lt;18,"14-18",IF(HOUR(C672)&lt;22,"18-22","22-24"))))))</f>
        <v/>
      </c>
      <c r="AM672" s="21">
        <f>IF(B672="","",SUMIFS($X$7:X672,$AJ$7:AJ672,"&lt;&gt;No",$B$7:B672,"&lt;&gt;"))</f>
        <v/>
      </c>
      <c r="AN672" s="22">
        <f>IF(B672="","",SUMIFS($Y$7:Y672,$AJ$7:AJ672,"&lt;&gt;No",$B$7:B672,"&lt;&gt;"))</f>
        <v/>
      </c>
    </row>
    <row r="673">
      <c r="A673" s="16" t="n"/>
      <c r="B673" s="17" t="n"/>
      <c r="C673" s="18" t="n"/>
      <c r="D673" s="18" t="n"/>
      <c r="E673" s="16" t="n"/>
      <c r="F673" s="16" t="n"/>
      <c r="G673" s="16" t="n"/>
      <c r="H673" s="16" t="n"/>
      <c r="I673" s="16" t="n"/>
      <c r="J673" s="16" t="n"/>
      <c r="K673" s="16" t="n"/>
      <c r="L673" s="16" t="n"/>
      <c r="M673" s="19" t="n"/>
      <c r="N673" s="19" t="n"/>
      <c r="O673" s="19" t="n"/>
      <c r="P673" s="19" t="n"/>
      <c r="Q673" s="19" t="n"/>
      <c r="R673" s="20" t="n"/>
      <c r="S673" s="19" t="n"/>
      <c r="T673" s="20" t="n"/>
      <c r="U673" s="20" t="n"/>
      <c r="V673" s="20" t="n"/>
      <c r="W673" s="20" t="n"/>
      <c r="X673" s="21">
        <f>IF(T673="","",T673-IF(U673="",0,U673)-IF(V673="",0,V673)-IF(W673="",0,W673))</f>
        <v/>
      </c>
      <c r="Y673" s="22">
        <f>IF(OR(R673="",R673=0,X673=""),"",X673/R673)</f>
        <v/>
      </c>
      <c r="Z673" s="16" t="n"/>
      <c r="AA673" s="16" t="n"/>
      <c r="AB673" s="16" t="n"/>
      <c r="AC673" s="16" t="n"/>
      <c r="AD673" s="16" t="n"/>
      <c r="AE673" s="16" t="n"/>
      <c r="AF673" s="16" t="n"/>
      <c r="AG673" s="16" t="n"/>
      <c r="AH673" s="23" t="n"/>
      <c r="AI673" s="21">
        <f>IF(X673="","",IF(G673="MXN",X673,IF(AH673="","",X673*AH673)))</f>
        <v/>
      </c>
      <c r="AJ673" s="16" t="n"/>
      <c r="AK673" s="24">
        <f>IF(B673="","",CHOOSE(WEEKDAY(B673,2),"Lunes","Martes","Miércoles","Jueves","Viernes","Sábado","Domingo"))</f>
        <v/>
      </c>
      <c r="AL673" s="24">
        <f>IF(C673="","",IF(HOUR(C673)&lt;6,"00-06",IF(HOUR(C673)&lt;10,"06-10",IF(HOUR(C673)&lt;14,"10-14",IF(HOUR(C673)&lt;18,"14-18",IF(HOUR(C673)&lt;22,"18-22","22-24"))))))</f>
        <v/>
      </c>
      <c r="AM673" s="21">
        <f>IF(B673="","",SUMIFS($X$7:X673,$AJ$7:AJ673,"&lt;&gt;No",$B$7:B673,"&lt;&gt;"))</f>
        <v/>
      </c>
      <c r="AN673" s="22">
        <f>IF(B673="","",SUMIFS($Y$7:Y673,$AJ$7:AJ673,"&lt;&gt;No",$B$7:B673,"&lt;&gt;"))</f>
        <v/>
      </c>
    </row>
    <row r="674">
      <c r="A674" s="16" t="n"/>
      <c r="B674" s="17" t="n"/>
      <c r="C674" s="18" t="n"/>
      <c r="D674" s="18" t="n"/>
      <c r="E674" s="16" t="n"/>
      <c r="F674" s="16" t="n"/>
      <c r="G674" s="16" t="n"/>
      <c r="H674" s="16" t="n"/>
      <c r="I674" s="16" t="n"/>
      <c r="J674" s="16" t="n"/>
      <c r="K674" s="16" t="n"/>
      <c r="L674" s="16" t="n"/>
      <c r="M674" s="19" t="n"/>
      <c r="N674" s="19" t="n"/>
      <c r="O674" s="19" t="n"/>
      <c r="P674" s="19" t="n"/>
      <c r="Q674" s="19" t="n"/>
      <c r="R674" s="20" t="n"/>
      <c r="S674" s="19" t="n"/>
      <c r="T674" s="20" t="n"/>
      <c r="U674" s="20" t="n"/>
      <c r="V674" s="20" t="n"/>
      <c r="W674" s="20" t="n"/>
      <c r="X674" s="21">
        <f>IF(T674="","",T674-IF(U674="",0,U674)-IF(V674="",0,V674)-IF(W674="",0,W674))</f>
        <v/>
      </c>
      <c r="Y674" s="22">
        <f>IF(OR(R674="",R674=0,X674=""),"",X674/R674)</f>
        <v/>
      </c>
      <c r="Z674" s="16" t="n"/>
      <c r="AA674" s="16" t="n"/>
      <c r="AB674" s="16" t="n"/>
      <c r="AC674" s="16" t="n"/>
      <c r="AD674" s="16" t="n"/>
      <c r="AE674" s="16" t="n"/>
      <c r="AF674" s="16" t="n"/>
      <c r="AG674" s="16" t="n"/>
      <c r="AH674" s="23" t="n"/>
      <c r="AI674" s="21">
        <f>IF(X674="","",IF(G674="MXN",X674,IF(AH674="","",X674*AH674)))</f>
        <v/>
      </c>
      <c r="AJ674" s="16" t="n"/>
      <c r="AK674" s="24">
        <f>IF(B674="","",CHOOSE(WEEKDAY(B674,2),"Lunes","Martes","Miércoles","Jueves","Viernes","Sábado","Domingo"))</f>
        <v/>
      </c>
      <c r="AL674" s="24">
        <f>IF(C674="","",IF(HOUR(C674)&lt;6,"00-06",IF(HOUR(C674)&lt;10,"06-10",IF(HOUR(C674)&lt;14,"10-14",IF(HOUR(C674)&lt;18,"14-18",IF(HOUR(C674)&lt;22,"18-22","22-24"))))))</f>
        <v/>
      </c>
      <c r="AM674" s="21">
        <f>IF(B674="","",SUMIFS($X$7:X674,$AJ$7:AJ674,"&lt;&gt;No",$B$7:B674,"&lt;&gt;"))</f>
        <v/>
      </c>
      <c r="AN674" s="22">
        <f>IF(B674="","",SUMIFS($Y$7:Y674,$AJ$7:AJ674,"&lt;&gt;No",$B$7:B674,"&lt;&gt;"))</f>
        <v/>
      </c>
    </row>
    <row r="675">
      <c r="A675" s="16" t="n"/>
      <c r="B675" s="17" t="n"/>
      <c r="C675" s="18" t="n"/>
      <c r="D675" s="18" t="n"/>
      <c r="E675" s="16" t="n"/>
      <c r="F675" s="16" t="n"/>
      <c r="G675" s="16" t="n"/>
      <c r="H675" s="16" t="n"/>
      <c r="I675" s="16" t="n"/>
      <c r="J675" s="16" t="n"/>
      <c r="K675" s="16" t="n"/>
      <c r="L675" s="16" t="n"/>
      <c r="M675" s="19" t="n"/>
      <c r="N675" s="19" t="n"/>
      <c r="O675" s="19" t="n"/>
      <c r="P675" s="19" t="n"/>
      <c r="Q675" s="19" t="n"/>
      <c r="R675" s="20" t="n"/>
      <c r="S675" s="19" t="n"/>
      <c r="T675" s="20" t="n"/>
      <c r="U675" s="20" t="n"/>
      <c r="V675" s="20" t="n"/>
      <c r="W675" s="20" t="n"/>
      <c r="X675" s="21">
        <f>IF(T675="","",T675-IF(U675="",0,U675)-IF(V675="",0,V675)-IF(W675="",0,W675))</f>
        <v/>
      </c>
      <c r="Y675" s="22">
        <f>IF(OR(R675="",R675=0,X675=""),"",X675/R675)</f>
        <v/>
      </c>
      <c r="Z675" s="16" t="n"/>
      <c r="AA675" s="16" t="n"/>
      <c r="AB675" s="16" t="n"/>
      <c r="AC675" s="16" t="n"/>
      <c r="AD675" s="16" t="n"/>
      <c r="AE675" s="16" t="n"/>
      <c r="AF675" s="16" t="n"/>
      <c r="AG675" s="16" t="n"/>
      <c r="AH675" s="23" t="n"/>
      <c r="AI675" s="21">
        <f>IF(X675="","",IF(G675="MXN",X675,IF(AH675="","",X675*AH675)))</f>
        <v/>
      </c>
      <c r="AJ675" s="16" t="n"/>
      <c r="AK675" s="24">
        <f>IF(B675="","",CHOOSE(WEEKDAY(B675,2),"Lunes","Martes","Miércoles","Jueves","Viernes","Sábado","Domingo"))</f>
        <v/>
      </c>
      <c r="AL675" s="24">
        <f>IF(C675="","",IF(HOUR(C675)&lt;6,"00-06",IF(HOUR(C675)&lt;10,"06-10",IF(HOUR(C675)&lt;14,"10-14",IF(HOUR(C675)&lt;18,"14-18",IF(HOUR(C675)&lt;22,"18-22","22-24"))))))</f>
        <v/>
      </c>
      <c r="AM675" s="21">
        <f>IF(B675="","",SUMIFS($X$7:X675,$AJ$7:AJ675,"&lt;&gt;No",$B$7:B675,"&lt;&gt;"))</f>
        <v/>
      </c>
      <c r="AN675" s="22">
        <f>IF(B675="","",SUMIFS($Y$7:Y675,$AJ$7:AJ675,"&lt;&gt;No",$B$7:B675,"&lt;&gt;"))</f>
        <v/>
      </c>
    </row>
    <row r="676">
      <c r="A676" s="16" t="n"/>
      <c r="B676" s="17" t="n"/>
      <c r="C676" s="18" t="n"/>
      <c r="D676" s="18" t="n"/>
      <c r="E676" s="16" t="n"/>
      <c r="F676" s="16" t="n"/>
      <c r="G676" s="16" t="n"/>
      <c r="H676" s="16" t="n"/>
      <c r="I676" s="16" t="n"/>
      <c r="J676" s="16" t="n"/>
      <c r="K676" s="16" t="n"/>
      <c r="L676" s="16" t="n"/>
      <c r="M676" s="19" t="n"/>
      <c r="N676" s="19" t="n"/>
      <c r="O676" s="19" t="n"/>
      <c r="P676" s="19" t="n"/>
      <c r="Q676" s="19" t="n"/>
      <c r="R676" s="20" t="n"/>
      <c r="S676" s="19" t="n"/>
      <c r="T676" s="20" t="n"/>
      <c r="U676" s="20" t="n"/>
      <c r="V676" s="20" t="n"/>
      <c r="W676" s="20" t="n"/>
      <c r="X676" s="21">
        <f>IF(T676="","",T676-IF(U676="",0,U676)-IF(V676="",0,V676)-IF(W676="",0,W676))</f>
        <v/>
      </c>
      <c r="Y676" s="22">
        <f>IF(OR(R676="",R676=0,X676=""),"",X676/R676)</f>
        <v/>
      </c>
      <c r="Z676" s="16" t="n"/>
      <c r="AA676" s="16" t="n"/>
      <c r="AB676" s="16" t="n"/>
      <c r="AC676" s="16" t="n"/>
      <c r="AD676" s="16" t="n"/>
      <c r="AE676" s="16" t="n"/>
      <c r="AF676" s="16" t="n"/>
      <c r="AG676" s="16" t="n"/>
      <c r="AH676" s="23" t="n"/>
      <c r="AI676" s="21">
        <f>IF(X676="","",IF(G676="MXN",X676,IF(AH676="","",X676*AH676)))</f>
        <v/>
      </c>
      <c r="AJ676" s="16" t="n"/>
      <c r="AK676" s="24">
        <f>IF(B676="","",CHOOSE(WEEKDAY(B676,2),"Lunes","Martes","Miércoles","Jueves","Viernes","Sábado","Domingo"))</f>
        <v/>
      </c>
      <c r="AL676" s="24">
        <f>IF(C676="","",IF(HOUR(C676)&lt;6,"00-06",IF(HOUR(C676)&lt;10,"06-10",IF(HOUR(C676)&lt;14,"10-14",IF(HOUR(C676)&lt;18,"14-18",IF(HOUR(C676)&lt;22,"18-22","22-24"))))))</f>
        <v/>
      </c>
      <c r="AM676" s="21">
        <f>IF(B676="","",SUMIFS($X$7:X676,$AJ$7:AJ676,"&lt;&gt;No",$B$7:B676,"&lt;&gt;"))</f>
        <v/>
      </c>
      <c r="AN676" s="22">
        <f>IF(B676="","",SUMIFS($Y$7:Y676,$AJ$7:AJ676,"&lt;&gt;No",$B$7:B676,"&lt;&gt;"))</f>
        <v/>
      </c>
    </row>
    <row r="677">
      <c r="A677" s="16" t="n"/>
      <c r="B677" s="17" t="n"/>
      <c r="C677" s="18" t="n"/>
      <c r="D677" s="18" t="n"/>
      <c r="E677" s="16" t="n"/>
      <c r="F677" s="16" t="n"/>
      <c r="G677" s="16" t="n"/>
      <c r="H677" s="16" t="n"/>
      <c r="I677" s="16" t="n"/>
      <c r="J677" s="16" t="n"/>
      <c r="K677" s="16" t="n"/>
      <c r="L677" s="16" t="n"/>
      <c r="M677" s="19" t="n"/>
      <c r="N677" s="19" t="n"/>
      <c r="O677" s="19" t="n"/>
      <c r="P677" s="19" t="n"/>
      <c r="Q677" s="19" t="n"/>
      <c r="R677" s="20" t="n"/>
      <c r="S677" s="19" t="n"/>
      <c r="T677" s="20" t="n"/>
      <c r="U677" s="20" t="n"/>
      <c r="V677" s="20" t="n"/>
      <c r="W677" s="20" t="n"/>
      <c r="X677" s="21">
        <f>IF(T677="","",T677-IF(U677="",0,U677)-IF(V677="",0,V677)-IF(W677="",0,W677))</f>
        <v/>
      </c>
      <c r="Y677" s="22">
        <f>IF(OR(R677="",R677=0,X677=""),"",X677/R677)</f>
        <v/>
      </c>
      <c r="Z677" s="16" t="n"/>
      <c r="AA677" s="16" t="n"/>
      <c r="AB677" s="16" t="n"/>
      <c r="AC677" s="16" t="n"/>
      <c r="AD677" s="16" t="n"/>
      <c r="AE677" s="16" t="n"/>
      <c r="AF677" s="16" t="n"/>
      <c r="AG677" s="16" t="n"/>
      <c r="AH677" s="23" t="n"/>
      <c r="AI677" s="21">
        <f>IF(X677="","",IF(G677="MXN",X677,IF(AH677="","",X677*AH677)))</f>
        <v/>
      </c>
      <c r="AJ677" s="16" t="n"/>
      <c r="AK677" s="24">
        <f>IF(B677="","",CHOOSE(WEEKDAY(B677,2),"Lunes","Martes","Miércoles","Jueves","Viernes","Sábado","Domingo"))</f>
        <v/>
      </c>
      <c r="AL677" s="24">
        <f>IF(C677="","",IF(HOUR(C677)&lt;6,"00-06",IF(HOUR(C677)&lt;10,"06-10",IF(HOUR(C677)&lt;14,"10-14",IF(HOUR(C677)&lt;18,"14-18",IF(HOUR(C677)&lt;22,"18-22","22-24"))))))</f>
        <v/>
      </c>
      <c r="AM677" s="21">
        <f>IF(B677="","",SUMIFS($X$7:X677,$AJ$7:AJ677,"&lt;&gt;No",$B$7:B677,"&lt;&gt;"))</f>
        <v/>
      </c>
      <c r="AN677" s="22">
        <f>IF(B677="","",SUMIFS($Y$7:Y677,$AJ$7:AJ677,"&lt;&gt;No",$B$7:B677,"&lt;&gt;"))</f>
        <v/>
      </c>
    </row>
    <row r="678">
      <c r="A678" s="16" t="n"/>
      <c r="B678" s="17" t="n"/>
      <c r="C678" s="18" t="n"/>
      <c r="D678" s="18" t="n"/>
      <c r="E678" s="16" t="n"/>
      <c r="F678" s="16" t="n"/>
      <c r="G678" s="16" t="n"/>
      <c r="H678" s="16" t="n"/>
      <c r="I678" s="16" t="n"/>
      <c r="J678" s="16" t="n"/>
      <c r="K678" s="16" t="n"/>
      <c r="L678" s="16" t="n"/>
      <c r="M678" s="19" t="n"/>
      <c r="N678" s="19" t="n"/>
      <c r="O678" s="19" t="n"/>
      <c r="P678" s="19" t="n"/>
      <c r="Q678" s="19" t="n"/>
      <c r="R678" s="20" t="n"/>
      <c r="S678" s="19" t="n"/>
      <c r="T678" s="20" t="n"/>
      <c r="U678" s="20" t="n"/>
      <c r="V678" s="20" t="n"/>
      <c r="W678" s="20" t="n"/>
      <c r="X678" s="21">
        <f>IF(T678="","",T678-IF(U678="",0,U678)-IF(V678="",0,V678)-IF(W678="",0,W678))</f>
        <v/>
      </c>
      <c r="Y678" s="22">
        <f>IF(OR(R678="",R678=0,X678=""),"",X678/R678)</f>
        <v/>
      </c>
      <c r="Z678" s="16" t="n"/>
      <c r="AA678" s="16" t="n"/>
      <c r="AB678" s="16" t="n"/>
      <c r="AC678" s="16" t="n"/>
      <c r="AD678" s="16" t="n"/>
      <c r="AE678" s="16" t="n"/>
      <c r="AF678" s="16" t="n"/>
      <c r="AG678" s="16" t="n"/>
      <c r="AH678" s="23" t="n"/>
      <c r="AI678" s="21">
        <f>IF(X678="","",IF(G678="MXN",X678,IF(AH678="","",X678*AH678)))</f>
        <v/>
      </c>
      <c r="AJ678" s="16" t="n"/>
      <c r="AK678" s="24">
        <f>IF(B678="","",CHOOSE(WEEKDAY(B678,2),"Lunes","Martes","Miércoles","Jueves","Viernes","Sábado","Domingo"))</f>
        <v/>
      </c>
      <c r="AL678" s="24">
        <f>IF(C678="","",IF(HOUR(C678)&lt;6,"00-06",IF(HOUR(C678)&lt;10,"06-10",IF(HOUR(C678)&lt;14,"10-14",IF(HOUR(C678)&lt;18,"14-18",IF(HOUR(C678)&lt;22,"18-22","22-24"))))))</f>
        <v/>
      </c>
      <c r="AM678" s="21">
        <f>IF(B678="","",SUMIFS($X$7:X678,$AJ$7:AJ678,"&lt;&gt;No",$B$7:B678,"&lt;&gt;"))</f>
        <v/>
      </c>
      <c r="AN678" s="22">
        <f>IF(B678="","",SUMIFS($Y$7:Y678,$AJ$7:AJ678,"&lt;&gt;No",$B$7:B678,"&lt;&gt;"))</f>
        <v/>
      </c>
    </row>
    <row r="679">
      <c r="A679" s="16" t="n"/>
      <c r="B679" s="17" t="n"/>
      <c r="C679" s="18" t="n"/>
      <c r="D679" s="18" t="n"/>
      <c r="E679" s="16" t="n"/>
      <c r="F679" s="16" t="n"/>
      <c r="G679" s="16" t="n"/>
      <c r="H679" s="16" t="n"/>
      <c r="I679" s="16" t="n"/>
      <c r="J679" s="16" t="n"/>
      <c r="K679" s="16" t="n"/>
      <c r="L679" s="16" t="n"/>
      <c r="M679" s="19" t="n"/>
      <c r="N679" s="19" t="n"/>
      <c r="O679" s="19" t="n"/>
      <c r="P679" s="19" t="n"/>
      <c r="Q679" s="19" t="n"/>
      <c r="R679" s="20" t="n"/>
      <c r="S679" s="19" t="n"/>
      <c r="T679" s="20" t="n"/>
      <c r="U679" s="20" t="n"/>
      <c r="V679" s="20" t="n"/>
      <c r="W679" s="20" t="n"/>
      <c r="X679" s="21">
        <f>IF(T679="","",T679-IF(U679="",0,U679)-IF(V679="",0,V679)-IF(W679="",0,W679))</f>
        <v/>
      </c>
      <c r="Y679" s="22">
        <f>IF(OR(R679="",R679=0,X679=""),"",X679/R679)</f>
        <v/>
      </c>
      <c r="Z679" s="16" t="n"/>
      <c r="AA679" s="16" t="n"/>
      <c r="AB679" s="16" t="n"/>
      <c r="AC679" s="16" t="n"/>
      <c r="AD679" s="16" t="n"/>
      <c r="AE679" s="16" t="n"/>
      <c r="AF679" s="16" t="n"/>
      <c r="AG679" s="16" t="n"/>
      <c r="AH679" s="23" t="n"/>
      <c r="AI679" s="21">
        <f>IF(X679="","",IF(G679="MXN",X679,IF(AH679="","",X679*AH679)))</f>
        <v/>
      </c>
      <c r="AJ679" s="16" t="n"/>
      <c r="AK679" s="24">
        <f>IF(B679="","",CHOOSE(WEEKDAY(B679,2),"Lunes","Martes","Miércoles","Jueves","Viernes","Sábado","Domingo"))</f>
        <v/>
      </c>
      <c r="AL679" s="24">
        <f>IF(C679="","",IF(HOUR(C679)&lt;6,"00-06",IF(HOUR(C679)&lt;10,"06-10",IF(HOUR(C679)&lt;14,"10-14",IF(HOUR(C679)&lt;18,"14-18",IF(HOUR(C679)&lt;22,"18-22","22-24"))))))</f>
        <v/>
      </c>
      <c r="AM679" s="21">
        <f>IF(B679="","",SUMIFS($X$7:X679,$AJ$7:AJ679,"&lt;&gt;No",$B$7:B679,"&lt;&gt;"))</f>
        <v/>
      </c>
      <c r="AN679" s="22">
        <f>IF(B679="","",SUMIFS($Y$7:Y679,$AJ$7:AJ679,"&lt;&gt;No",$B$7:B679,"&lt;&gt;"))</f>
        <v/>
      </c>
    </row>
    <row r="680">
      <c r="A680" s="16" t="n"/>
      <c r="B680" s="17" t="n"/>
      <c r="C680" s="18" t="n"/>
      <c r="D680" s="18" t="n"/>
      <c r="E680" s="16" t="n"/>
      <c r="F680" s="16" t="n"/>
      <c r="G680" s="16" t="n"/>
      <c r="H680" s="16" t="n"/>
      <c r="I680" s="16" t="n"/>
      <c r="J680" s="16" t="n"/>
      <c r="K680" s="16" t="n"/>
      <c r="L680" s="16" t="n"/>
      <c r="M680" s="19" t="n"/>
      <c r="N680" s="19" t="n"/>
      <c r="O680" s="19" t="n"/>
      <c r="P680" s="19" t="n"/>
      <c r="Q680" s="19" t="n"/>
      <c r="R680" s="20" t="n"/>
      <c r="S680" s="19" t="n"/>
      <c r="T680" s="20" t="n"/>
      <c r="U680" s="20" t="n"/>
      <c r="V680" s="20" t="n"/>
      <c r="W680" s="20" t="n"/>
      <c r="X680" s="21">
        <f>IF(T680="","",T680-IF(U680="",0,U680)-IF(V680="",0,V680)-IF(W680="",0,W680))</f>
        <v/>
      </c>
      <c r="Y680" s="22">
        <f>IF(OR(R680="",R680=0,X680=""),"",X680/R680)</f>
        <v/>
      </c>
      <c r="Z680" s="16" t="n"/>
      <c r="AA680" s="16" t="n"/>
      <c r="AB680" s="16" t="n"/>
      <c r="AC680" s="16" t="n"/>
      <c r="AD680" s="16" t="n"/>
      <c r="AE680" s="16" t="n"/>
      <c r="AF680" s="16" t="n"/>
      <c r="AG680" s="16" t="n"/>
      <c r="AH680" s="23" t="n"/>
      <c r="AI680" s="21">
        <f>IF(X680="","",IF(G680="MXN",X680,IF(AH680="","",X680*AH680)))</f>
        <v/>
      </c>
      <c r="AJ680" s="16" t="n"/>
      <c r="AK680" s="24">
        <f>IF(B680="","",CHOOSE(WEEKDAY(B680,2),"Lunes","Martes","Miércoles","Jueves","Viernes","Sábado","Domingo"))</f>
        <v/>
      </c>
      <c r="AL680" s="24">
        <f>IF(C680="","",IF(HOUR(C680)&lt;6,"00-06",IF(HOUR(C680)&lt;10,"06-10",IF(HOUR(C680)&lt;14,"10-14",IF(HOUR(C680)&lt;18,"14-18",IF(HOUR(C680)&lt;22,"18-22","22-24"))))))</f>
        <v/>
      </c>
      <c r="AM680" s="21">
        <f>IF(B680="","",SUMIFS($X$7:X680,$AJ$7:AJ680,"&lt;&gt;No",$B$7:B680,"&lt;&gt;"))</f>
        <v/>
      </c>
      <c r="AN680" s="22">
        <f>IF(B680="","",SUMIFS($Y$7:Y680,$AJ$7:AJ680,"&lt;&gt;No",$B$7:B680,"&lt;&gt;"))</f>
        <v/>
      </c>
    </row>
    <row r="681">
      <c r="A681" s="16" t="n"/>
      <c r="B681" s="17" t="n"/>
      <c r="C681" s="18" t="n"/>
      <c r="D681" s="18" t="n"/>
      <c r="E681" s="16" t="n"/>
      <c r="F681" s="16" t="n"/>
      <c r="G681" s="16" t="n"/>
      <c r="H681" s="16" t="n"/>
      <c r="I681" s="16" t="n"/>
      <c r="J681" s="16" t="n"/>
      <c r="K681" s="16" t="n"/>
      <c r="L681" s="16" t="n"/>
      <c r="M681" s="19" t="n"/>
      <c r="N681" s="19" t="n"/>
      <c r="O681" s="19" t="n"/>
      <c r="P681" s="19" t="n"/>
      <c r="Q681" s="19" t="n"/>
      <c r="R681" s="20" t="n"/>
      <c r="S681" s="19" t="n"/>
      <c r="T681" s="20" t="n"/>
      <c r="U681" s="20" t="n"/>
      <c r="V681" s="20" t="n"/>
      <c r="W681" s="20" t="n"/>
      <c r="X681" s="21">
        <f>IF(T681="","",T681-IF(U681="",0,U681)-IF(V681="",0,V681)-IF(W681="",0,W681))</f>
        <v/>
      </c>
      <c r="Y681" s="22">
        <f>IF(OR(R681="",R681=0,X681=""),"",X681/R681)</f>
        <v/>
      </c>
      <c r="Z681" s="16" t="n"/>
      <c r="AA681" s="16" t="n"/>
      <c r="AB681" s="16" t="n"/>
      <c r="AC681" s="16" t="n"/>
      <c r="AD681" s="16" t="n"/>
      <c r="AE681" s="16" t="n"/>
      <c r="AF681" s="16" t="n"/>
      <c r="AG681" s="16" t="n"/>
      <c r="AH681" s="23" t="n"/>
      <c r="AI681" s="21">
        <f>IF(X681="","",IF(G681="MXN",X681,IF(AH681="","",X681*AH681)))</f>
        <v/>
      </c>
      <c r="AJ681" s="16" t="n"/>
      <c r="AK681" s="24">
        <f>IF(B681="","",CHOOSE(WEEKDAY(B681,2),"Lunes","Martes","Miércoles","Jueves","Viernes","Sábado","Domingo"))</f>
        <v/>
      </c>
      <c r="AL681" s="24">
        <f>IF(C681="","",IF(HOUR(C681)&lt;6,"00-06",IF(HOUR(C681)&lt;10,"06-10",IF(HOUR(C681)&lt;14,"10-14",IF(HOUR(C681)&lt;18,"14-18",IF(HOUR(C681)&lt;22,"18-22","22-24"))))))</f>
        <v/>
      </c>
      <c r="AM681" s="21">
        <f>IF(B681="","",SUMIFS($X$7:X681,$AJ$7:AJ681,"&lt;&gt;No",$B$7:B681,"&lt;&gt;"))</f>
        <v/>
      </c>
      <c r="AN681" s="22">
        <f>IF(B681="","",SUMIFS($Y$7:Y681,$AJ$7:AJ681,"&lt;&gt;No",$B$7:B681,"&lt;&gt;"))</f>
        <v/>
      </c>
    </row>
    <row r="682">
      <c r="A682" s="16" t="n"/>
      <c r="B682" s="17" t="n"/>
      <c r="C682" s="18" t="n"/>
      <c r="D682" s="18" t="n"/>
      <c r="E682" s="16" t="n"/>
      <c r="F682" s="16" t="n"/>
      <c r="G682" s="16" t="n"/>
      <c r="H682" s="16" t="n"/>
      <c r="I682" s="16" t="n"/>
      <c r="J682" s="16" t="n"/>
      <c r="K682" s="16" t="n"/>
      <c r="L682" s="16" t="n"/>
      <c r="M682" s="19" t="n"/>
      <c r="N682" s="19" t="n"/>
      <c r="O682" s="19" t="n"/>
      <c r="P682" s="19" t="n"/>
      <c r="Q682" s="19" t="n"/>
      <c r="R682" s="20" t="n"/>
      <c r="S682" s="19" t="n"/>
      <c r="T682" s="20" t="n"/>
      <c r="U682" s="20" t="n"/>
      <c r="V682" s="20" t="n"/>
      <c r="W682" s="20" t="n"/>
      <c r="X682" s="21">
        <f>IF(T682="","",T682-IF(U682="",0,U682)-IF(V682="",0,V682)-IF(W682="",0,W682))</f>
        <v/>
      </c>
      <c r="Y682" s="22">
        <f>IF(OR(R682="",R682=0,X682=""),"",X682/R682)</f>
        <v/>
      </c>
      <c r="Z682" s="16" t="n"/>
      <c r="AA682" s="16" t="n"/>
      <c r="AB682" s="16" t="n"/>
      <c r="AC682" s="16" t="n"/>
      <c r="AD682" s="16" t="n"/>
      <c r="AE682" s="16" t="n"/>
      <c r="AF682" s="16" t="n"/>
      <c r="AG682" s="16" t="n"/>
      <c r="AH682" s="23" t="n"/>
      <c r="AI682" s="21">
        <f>IF(X682="","",IF(G682="MXN",X682,IF(AH682="","",X682*AH682)))</f>
        <v/>
      </c>
      <c r="AJ682" s="16" t="n"/>
      <c r="AK682" s="24">
        <f>IF(B682="","",CHOOSE(WEEKDAY(B682,2),"Lunes","Martes","Miércoles","Jueves","Viernes","Sábado","Domingo"))</f>
        <v/>
      </c>
      <c r="AL682" s="24">
        <f>IF(C682="","",IF(HOUR(C682)&lt;6,"00-06",IF(HOUR(C682)&lt;10,"06-10",IF(HOUR(C682)&lt;14,"10-14",IF(HOUR(C682)&lt;18,"14-18",IF(HOUR(C682)&lt;22,"18-22","22-24"))))))</f>
        <v/>
      </c>
      <c r="AM682" s="21">
        <f>IF(B682="","",SUMIFS($X$7:X682,$AJ$7:AJ682,"&lt;&gt;No",$B$7:B682,"&lt;&gt;"))</f>
        <v/>
      </c>
      <c r="AN682" s="22">
        <f>IF(B682="","",SUMIFS($Y$7:Y682,$AJ$7:AJ682,"&lt;&gt;No",$B$7:B682,"&lt;&gt;"))</f>
        <v/>
      </c>
    </row>
    <row r="683">
      <c r="A683" s="16" t="n"/>
      <c r="B683" s="17" t="n"/>
      <c r="C683" s="18" t="n"/>
      <c r="D683" s="18" t="n"/>
      <c r="E683" s="16" t="n"/>
      <c r="F683" s="16" t="n"/>
      <c r="G683" s="16" t="n"/>
      <c r="H683" s="16" t="n"/>
      <c r="I683" s="16" t="n"/>
      <c r="J683" s="16" t="n"/>
      <c r="K683" s="16" t="n"/>
      <c r="L683" s="16" t="n"/>
      <c r="M683" s="19" t="n"/>
      <c r="N683" s="19" t="n"/>
      <c r="O683" s="19" t="n"/>
      <c r="P683" s="19" t="n"/>
      <c r="Q683" s="19" t="n"/>
      <c r="R683" s="20" t="n"/>
      <c r="S683" s="19" t="n"/>
      <c r="T683" s="20" t="n"/>
      <c r="U683" s="20" t="n"/>
      <c r="V683" s="20" t="n"/>
      <c r="W683" s="20" t="n"/>
      <c r="X683" s="21">
        <f>IF(T683="","",T683-IF(U683="",0,U683)-IF(V683="",0,V683)-IF(W683="",0,W683))</f>
        <v/>
      </c>
      <c r="Y683" s="22">
        <f>IF(OR(R683="",R683=0,X683=""),"",X683/R683)</f>
        <v/>
      </c>
      <c r="Z683" s="16" t="n"/>
      <c r="AA683" s="16" t="n"/>
      <c r="AB683" s="16" t="n"/>
      <c r="AC683" s="16" t="n"/>
      <c r="AD683" s="16" t="n"/>
      <c r="AE683" s="16" t="n"/>
      <c r="AF683" s="16" t="n"/>
      <c r="AG683" s="16" t="n"/>
      <c r="AH683" s="23" t="n"/>
      <c r="AI683" s="21">
        <f>IF(X683="","",IF(G683="MXN",X683,IF(AH683="","",X683*AH683)))</f>
        <v/>
      </c>
      <c r="AJ683" s="16" t="n"/>
      <c r="AK683" s="24">
        <f>IF(B683="","",CHOOSE(WEEKDAY(B683,2),"Lunes","Martes","Miércoles","Jueves","Viernes","Sábado","Domingo"))</f>
        <v/>
      </c>
      <c r="AL683" s="24">
        <f>IF(C683="","",IF(HOUR(C683)&lt;6,"00-06",IF(HOUR(C683)&lt;10,"06-10",IF(HOUR(C683)&lt;14,"10-14",IF(HOUR(C683)&lt;18,"14-18",IF(HOUR(C683)&lt;22,"18-22","22-24"))))))</f>
        <v/>
      </c>
      <c r="AM683" s="21">
        <f>IF(B683="","",SUMIFS($X$7:X683,$AJ$7:AJ683,"&lt;&gt;No",$B$7:B683,"&lt;&gt;"))</f>
        <v/>
      </c>
      <c r="AN683" s="22">
        <f>IF(B683="","",SUMIFS($Y$7:Y683,$AJ$7:AJ683,"&lt;&gt;No",$B$7:B683,"&lt;&gt;"))</f>
        <v/>
      </c>
    </row>
    <row r="684">
      <c r="A684" s="16" t="n"/>
      <c r="B684" s="17" t="n"/>
      <c r="C684" s="18" t="n"/>
      <c r="D684" s="18" t="n"/>
      <c r="E684" s="16" t="n"/>
      <c r="F684" s="16" t="n"/>
      <c r="G684" s="16" t="n"/>
      <c r="H684" s="16" t="n"/>
      <c r="I684" s="16" t="n"/>
      <c r="J684" s="16" t="n"/>
      <c r="K684" s="16" t="n"/>
      <c r="L684" s="16" t="n"/>
      <c r="M684" s="19" t="n"/>
      <c r="N684" s="19" t="n"/>
      <c r="O684" s="19" t="n"/>
      <c r="P684" s="19" t="n"/>
      <c r="Q684" s="19" t="n"/>
      <c r="R684" s="20" t="n"/>
      <c r="S684" s="19" t="n"/>
      <c r="T684" s="20" t="n"/>
      <c r="U684" s="20" t="n"/>
      <c r="V684" s="20" t="n"/>
      <c r="W684" s="20" t="n"/>
      <c r="X684" s="21">
        <f>IF(T684="","",T684-IF(U684="",0,U684)-IF(V684="",0,V684)-IF(W684="",0,W684))</f>
        <v/>
      </c>
      <c r="Y684" s="22">
        <f>IF(OR(R684="",R684=0,X684=""),"",X684/R684)</f>
        <v/>
      </c>
      <c r="Z684" s="16" t="n"/>
      <c r="AA684" s="16" t="n"/>
      <c r="AB684" s="16" t="n"/>
      <c r="AC684" s="16" t="n"/>
      <c r="AD684" s="16" t="n"/>
      <c r="AE684" s="16" t="n"/>
      <c r="AF684" s="16" t="n"/>
      <c r="AG684" s="16" t="n"/>
      <c r="AH684" s="23" t="n"/>
      <c r="AI684" s="21">
        <f>IF(X684="","",IF(G684="MXN",X684,IF(AH684="","",X684*AH684)))</f>
        <v/>
      </c>
      <c r="AJ684" s="16" t="n"/>
      <c r="AK684" s="24">
        <f>IF(B684="","",CHOOSE(WEEKDAY(B684,2),"Lunes","Martes","Miércoles","Jueves","Viernes","Sábado","Domingo"))</f>
        <v/>
      </c>
      <c r="AL684" s="24">
        <f>IF(C684="","",IF(HOUR(C684)&lt;6,"00-06",IF(HOUR(C684)&lt;10,"06-10",IF(HOUR(C684)&lt;14,"10-14",IF(HOUR(C684)&lt;18,"14-18",IF(HOUR(C684)&lt;22,"18-22","22-24"))))))</f>
        <v/>
      </c>
      <c r="AM684" s="21">
        <f>IF(B684="","",SUMIFS($X$7:X684,$AJ$7:AJ684,"&lt;&gt;No",$B$7:B684,"&lt;&gt;"))</f>
        <v/>
      </c>
      <c r="AN684" s="22">
        <f>IF(B684="","",SUMIFS($Y$7:Y684,$AJ$7:AJ684,"&lt;&gt;No",$B$7:B684,"&lt;&gt;"))</f>
        <v/>
      </c>
    </row>
    <row r="685">
      <c r="A685" s="16" t="n"/>
      <c r="B685" s="17" t="n"/>
      <c r="C685" s="18" t="n"/>
      <c r="D685" s="18" t="n"/>
      <c r="E685" s="16" t="n"/>
      <c r="F685" s="16" t="n"/>
      <c r="G685" s="16" t="n"/>
      <c r="H685" s="16" t="n"/>
      <c r="I685" s="16" t="n"/>
      <c r="J685" s="16" t="n"/>
      <c r="K685" s="16" t="n"/>
      <c r="L685" s="16" t="n"/>
      <c r="M685" s="19" t="n"/>
      <c r="N685" s="19" t="n"/>
      <c r="O685" s="19" t="n"/>
      <c r="P685" s="19" t="n"/>
      <c r="Q685" s="19" t="n"/>
      <c r="R685" s="20" t="n"/>
      <c r="S685" s="19" t="n"/>
      <c r="T685" s="20" t="n"/>
      <c r="U685" s="20" t="n"/>
      <c r="V685" s="20" t="n"/>
      <c r="W685" s="20" t="n"/>
      <c r="X685" s="21">
        <f>IF(T685="","",T685-IF(U685="",0,U685)-IF(V685="",0,V685)-IF(W685="",0,W685))</f>
        <v/>
      </c>
      <c r="Y685" s="22">
        <f>IF(OR(R685="",R685=0,X685=""),"",X685/R685)</f>
        <v/>
      </c>
      <c r="Z685" s="16" t="n"/>
      <c r="AA685" s="16" t="n"/>
      <c r="AB685" s="16" t="n"/>
      <c r="AC685" s="16" t="n"/>
      <c r="AD685" s="16" t="n"/>
      <c r="AE685" s="16" t="n"/>
      <c r="AF685" s="16" t="n"/>
      <c r="AG685" s="16" t="n"/>
      <c r="AH685" s="23" t="n"/>
      <c r="AI685" s="21">
        <f>IF(X685="","",IF(G685="MXN",X685,IF(AH685="","",X685*AH685)))</f>
        <v/>
      </c>
      <c r="AJ685" s="16" t="n"/>
      <c r="AK685" s="24">
        <f>IF(B685="","",CHOOSE(WEEKDAY(B685,2),"Lunes","Martes","Miércoles","Jueves","Viernes","Sábado","Domingo"))</f>
        <v/>
      </c>
      <c r="AL685" s="24">
        <f>IF(C685="","",IF(HOUR(C685)&lt;6,"00-06",IF(HOUR(C685)&lt;10,"06-10",IF(HOUR(C685)&lt;14,"10-14",IF(HOUR(C685)&lt;18,"14-18",IF(HOUR(C685)&lt;22,"18-22","22-24"))))))</f>
        <v/>
      </c>
      <c r="AM685" s="21">
        <f>IF(B685="","",SUMIFS($X$7:X685,$AJ$7:AJ685,"&lt;&gt;No",$B$7:B685,"&lt;&gt;"))</f>
        <v/>
      </c>
      <c r="AN685" s="22">
        <f>IF(B685="","",SUMIFS($Y$7:Y685,$AJ$7:AJ685,"&lt;&gt;No",$B$7:B685,"&lt;&gt;"))</f>
        <v/>
      </c>
    </row>
    <row r="686">
      <c r="A686" s="16" t="n"/>
      <c r="B686" s="17" t="n"/>
      <c r="C686" s="18" t="n"/>
      <c r="D686" s="18" t="n"/>
      <c r="E686" s="16" t="n"/>
      <c r="F686" s="16" t="n"/>
      <c r="G686" s="16" t="n"/>
      <c r="H686" s="16" t="n"/>
      <c r="I686" s="16" t="n"/>
      <c r="J686" s="16" t="n"/>
      <c r="K686" s="16" t="n"/>
      <c r="L686" s="16" t="n"/>
      <c r="M686" s="19" t="n"/>
      <c r="N686" s="19" t="n"/>
      <c r="O686" s="19" t="n"/>
      <c r="P686" s="19" t="n"/>
      <c r="Q686" s="19" t="n"/>
      <c r="R686" s="20" t="n"/>
      <c r="S686" s="19" t="n"/>
      <c r="T686" s="20" t="n"/>
      <c r="U686" s="20" t="n"/>
      <c r="V686" s="20" t="n"/>
      <c r="W686" s="20" t="n"/>
      <c r="X686" s="21">
        <f>IF(T686="","",T686-IF(U686="",0,U686)-IF(V686="",0,V686)-IF(W686="",0,W686))</f>
        <v/>
      </c>
      <c r="Y686" s="22">
        <f>IF(OR(R686="",R686=0,X686=""),"",X686/R686)</f>
        <v/>
      </c>
      <c r="Z686" s="16" t="n"/>
      <c r="AA686" s="16" t="n"/>
      <c r="AB686" s="16" t="n"/>
      <c r="AC686" s="16" t="n"/>
      <c r="AD686" s="16" t="n"/>
      <c r="AE686" s="16" t="n"/>
      <c r="AF686" s="16" t="n"/>
      <c r="AG686" s="16" t="n"/>
      <c r="AH686" s="23" t="n"/>
      <c r="AI686" s="21">
        <f>IF(X686="","",IF(G686="MXN",X686,IF(AH686="","",X686*AH686)))</f>
        <v/>
      </c>
      <c r="AJ686" s="16" t="n"/>
      <c r="AK686" s="24">
        <f>IF(B686="","",CHOOSE(WEEKDAY(B686,2),"Lunes","Martes","Miércoles","Jueves","Viernes","Sábado","Domingo"))</f>
        <v/>
      </c>
      <c r="AL686" s="24">
        <f>IF(C686="","",IF(HOUR(C686)&lt;6,"00-06",IF(HOUR(C686)&lt;10,"06-10",IF(HOUR(C686)&lt;14,"10-14",IF(HOUR(C686)&lt;18,"14-18",IF(HOUR(C686)&lt;22,"18-22","22-24"))))))</f>
        <v/>
      </c>
      <c r="AM686" s="21">
        <f>IF(B686="","",SUMIFS($X$7:X686,$AJ$7:AJ686,"&lt;&gt;No",$B$7:B686,"&lt;&gt;"))</f>
        <v/>
      </c>
      <c r="AN686" s="22">
        <f>IF(B686="","",SUMIFS($Y$7:Y686,$AJ$7:AJ686,"&lt;&gt;No",$B$7:B686,"&lt;&gt;"))</f>
        <v/>
      </c>
    </row>
    <row r="687">
      <c r="A687" s="16" t="n"/>
      <c r="B687" s="17" t="n"/>
      <c r="C687" s="18" t="n"/>
      <c r="D687" s="18" t="n"/>
      <c r="E687" s="16" t="n"/>
      <c r="F687" s="16" t="n"/>
      <c r="G687" s="16" t="n"/>
      <c r="H687" s="16" t="n"/>
      <c r="I687" s="16" t="n"/>
      <c r="J687" s="16" t="n"/>
      <c r="K687" s="16" t="n"/>
      <c r="L687" s="16" t="n"/>
      <c r="M687" s="19" t="n"/>
      <c r="N687" s="19" t="n"/>
      <c r="O687" s="19" t="n"/>
      <c r="P687" s="19" t="n"/>
      <c r="Q687" s="19" t="n"/>
      <c r="R687" s="20" t="n"/>
      <c r="S687" s="19" t="n"/>
      <c r="T687" s="20" t="n"/>
      <c r="U687" s="20" t="n"/>
      <c r="V687" s="20" t="n"/>
      <c r="W687" s="20" t="n"/>
      <c r="X687" s="21">
        <f>IF(T687="","",T687-IF(U687="",0,U687)-IF(V687="",0,V687)-IF(W687="",0,W687))</f>
        <v/>
      </c>
      <c r="Y687" s="22">
        <f>IF(OR(R687="",R687=0,X687=""),"",X687/R687)</f>
        <v/>
      </c>
      <c r="Z687" s="16" t="n"/>
      <c r="AA687" s="16" t="n"/>
      <c r="AB687" s="16" t="n"/>
      <c r="AC687" s="16" t="n"/>
      <c r="AD687" s="16" t="n"/>
      <c r="AE687" s="16" t="n"/>
      <c r="AF687" s="16" t="n"/>
      <c r="AG687" s="16" t="n"/>
      <c r="AH687" s="23" t="n"/>
      <c r="AI687" s="21">
        <f>IF(X687="","",IF(G687="MXN",X687,IF(AH687="","",X687*AH687)))</f>
        <v/>
      </c>
      <c r="AJ687" s="16" t="n"/>
      <c r="AK687" s="24">
        <f>IF(B687="","",CHOOSE(WEEKDAY(B687,2),"Lunes","Martes","Miércoles","Jueves","Viernes","Sábado","Domingo"))</f>
        <v/>
      </c>
      <c r="AL687" s="24">
        <f>IF(C687="","",IF(HOUR(C687)&lt;6,"00-06",IF(HOUR(C687)&lt;10,"06-10",IF(HOUR(C687)&lt;14,"10-14",IF(HOUR(C687)&lt;18,"14-18",IF(HOUR(C687)&lt;22,"18-22","22-24"))))))</f>
        <v/>
      </c>
      <c r="AM687" s="21">
        <f>IF(B687="","",SUMIFS($X$7:X687,$AJ$7:AJ687,"&lt;&gt;No",$B$7:B687,"&lt;&gt;"))</f>
        <v/>
      </c>
      <c r="AN687" s="22">
        <f>IF(B687="","",SUMIFS($Y$7:Y687,$AJ$7:AJ687,"&lt;&gt;No",$B$7:B687,"&lt;&gt;"))</f>
        <v/>
      </c>
    </row>
    <row r="688">
      <c r="A688" s="16" t="n"/>
      <c r="B688" s="17" t="n"/>
      <c r="C688" s="18" t="n"/>
      <c r="D688" s="18" t="n"/>
      <c r="E688" s="16" t="n"/>
      <c r="F688" s="16" t="n"/>
      <c r="G688" s="16" t="n"/>
      <c r="H688" s="16" t="n"/>
      <c r="I688" s="16" t="n"/>
      <c r="J688" s="16" t="n"/>
      <c r="K688" s="16" t="n"/>
      <c r="L688" s="16" t="n"/>
      <c r="M688" s="19" t="n"/>
      <c r="N688" s="19" t="n"/>
      <c r="O688" s="19" t="n"/>
      <c r="P688" s="19" t="n"/>
      <c r="Q688" s="19" t="n"/>
      <c r="R688" s="20" t="n"/>
      <c r="S688" s="19" t="n"/>
      <c r="T688" s="20" t="n"/>
      <c r="U688" s="20" t="n"/>
      <c r="V688" s="20" t="n"/>
      <c r="W688" s="20" t="n"/>
      <c r="X688" s="21">
        <f>IF(T688="","",T688-IF(U688="",0,U688)-IF(V688="",0,V688)-IF(W688="",0,W688))</f>
        <v/>
      </c>
      <c r="Y688" s="22">
        <f>IF(OR(R688="",R688=0,X688=""),"",X688/R688)</f>
        <v/>
      </c>
      <c r="Z688" s="16" t="n"/>
      <c r="AA688" s="16" t="n"/>
      <c r="AB688" s="16" t="n"/>
      <c r="AC688" s="16" t="n"/>
      <c r="AD688" s="16" t="n"/>
      <c r="AE688" s="16" t="n"/>
      <c r="AF688" s="16" t="n"/>
      <c r="AG688" s="16" t="n"/>
      <c r="AH688" s="23" t="n"/>
      <c r="AI688" s="21">
        <f>IF(X688="","",IF(G688="MXN",X688,IF(AH688="","",X688*AH688)))</f>
        <v/>
      </c>
      <c r="AJ688" s="16" t="n"/>
      <c r="AK688" s="24">
        <f>IF(B688="","",CHOOSE(WEEKDAY(B688,2),"Lunes","Martes","Miércoles","Jueves","Viernes","Sábado","Domingo"))</f>
        <v/>
      </c>
      <c r="AL688" s="24">
        <f>IF(C688="","",IF(HOUR(C688)&lt;6,"00-06",IF(HOUR(C688)&lt;10,"06-10",IF(HOUR(C688)&lt;14,"10-14",IF(HOUR(C688)&lt;18,"14-18",IF(HOUR(C688)&lt;22,"18-22","22-24"))))))</f>
        <v/>
      </c>
      <c r="AM688" s="21">
        <f>IF(B688="","",SUMIFS($X$7:X688,$AJ$7:AJ688,"&lt;&gt;No",$B$7:B688,"&lt;&gt;"))</f>
        <v/>
      </c>
      <c r="AN688" s="22">
        <f>IF(B688="","",SUMIFS($Y$7:Y688,$AJ$7:AJ688,"&lt;&gt;No",$B$7:B688,"&lt;&gt;"))</f>
        <v/>
      </c>
    </row>
    <row r="689">
      <c r="A689" s="16" t="n"/>
      <c r="B689" s="17" t="n"/>
      <c r="C689" s="18" t="n"/>
      <c r="D689" s="18" t="n"/>
      <c r="E689" s="16" t="n"/>
      <c r="F689" s="16" t="n"/>
      <c r="G689" s="16" t="n"/>
      <c r="H689" s="16" t="n"/>
      <c r="I689" s="16" t="n"/>
      <c r="J689" s="16" t="n"/>
      <c r="K689" s="16" t="n"/>
      <c r="L689" s="16" t="n"/>
      <c r="M689" s="19" t="n"/>
      <c r="N689" s="19" t="n"/>
      <c r="O689" s="19" t="n"/>
      <c r="P689" s="19" t="n"/>
      <c r="Q689" s="19" t="n"/>
      <c r="R689" s="20" t="n"/>
      <c r="S689" s="19" t="n"/>
      <c r="T689" s="20" t="n"/>
      <c r="U689" s="20" t="n"/>
      <c r="V689" s="20" t="n"/>
      <c r="W689" s="20" t="n"/>
      <c r="X689" s="21">
        <f>IF(T689="","",T689-IF(U689="",0,U689)-IF(V689="",0,V689)-IF(W689="",0,W689))</f>
        <v/>
      </c>
      <c r="Y689" s="22">
        <f>IF(OR(R689="",R689=0,X689=""),"",X689/R689)</f>
        <v/>
      </c>
      <c r="Z689" s="16" t="n"/>
      <c r="AA689" s="16" t="n"/>
      <c r="AB689" s="16" t="n"/>
      <c r="AC689" s="16" t="n"/>
      <c r="AD689" s="16" t="n"/>
      <c r="AE689" s="16" t="n"/>
      <c r="AF689" s="16" t="n"/>
      <c r="AG689" s="16" t="n"/>
      <c r="AH689" s="23" t="n"/>
      <c r="AI689" s="21">
        <f>IF(X689="","",IF(G689="MXN",X689,IF(AH689="","",X689*AH689)))</f>
        <v/>
      </c>
      <c r="AJ689" s="16" t="n"/>
      <c r="AK689" s="24">
        <f>IF(B689="","",CHOOSE(WEEKDAY(B689,2),"Lunes","Martes","Miércoles","Jueves","Viernes","Sábado","Domingo"))</f>
        <v/>
      </c>
      <c r="AL689" s="24">
        <f>IF(C689="","",IF(HOUR(C689)&lt;6,"00-06",IF(HOUR(C689)&lt;10,"06-10",IF(HOUR(C689)&lt;14,"10-14",IF(HOUR(C689)&lt;18,"14-18",IF(HOUR(C689)&lt;22,"18-22","22-24"))))))</f>
        <v/>
      </c>
      <c r="AM689" s="21">
        <f>IF(B689="","",SUMIFS($X$7:X689,$AJ$7:AJ689,"&lt;&gt;No",$B$7:B689,"&lt;&gt;"))</f>
        <v/>
      </c>
      <c r="AN689" s="22">
        <f>IF(B689="","",SUMIFS($Y$7:Y689,$AJ$7:AJ689,"&lt;&gt;No",$B$7:B689,"&lt;&gt;"))</f>
        <v/>
      </c>
    </row>
    <row r="690">
      <c r="A690" s="16" t="n"/>
      <c r="B690" s="17" t="n"/>
      <c r="C690" s="18" t="n"/>
      <c r="D690" s="18" t="n"/>
      <c r="E690" s="16" t="n"/>
      <c r="F690" s="16" t="n"/>
      <c r="G690" s="16" t="n"/>
      <c r="H690" s="16" t="n"/>
      <c r="I690" s="16" t="n"/>
      <c r="J690" s="16" t="n"/>
      <c r="K690" s="16" t="n"/>
      <c r="L690" s="16" t="n"/>
      <c r="M690" s="19" t="n"/>
      <c r="N690" s="19" t="n"/>
      <c r="O690" s="19" t="n"/>
      <c r="P690" s="19" t="n"/>
      <c r="Q690" s="19" t="n"/>
      <c r="R690" s="20" t="n"/>
      <c r="S690" s="19" t="n"/>
      <c r="T690" s="20" t="n"/>
      <c r="U690" s="20" t="n"/>
      <c r="V690" s="20" t="n"/>
      <c r="W690" s="20" t="n"/>
      <c r="X690" s="21">
        <f>IF(T690="","",T690-IF(U690="",0,U690)-IF(V690="",0,V690)-IF(W690="",0,W690))</f>
        <v/>
      </c>
      <c r="Y690" s="22">
        <f>IF(OR(R690="",R690=0,X690=""),"",X690/R690)</f>
        <v/>
      </c>
      <c r="Z690" s="16" t="n"/>
      <c r="AA690" s="16" t="n"/>
      <c r="AB690" s="16" t="n"/>
      <c r="AC690" s="16" t="n"/>
      <c r="AD690" s="16" t="n"/>
      <c r="AE690" s="16" t="n"/>
      <c r="AF690" s="16" t="n"/>
      <c r="AG690" s="16" t="n"/>
      <c r="AH690" s="23" t="n"/>
      <c r="AI690" s="21">
        <f>IF(X690="","",IF(G690="MXN",X690,IF(AH690="","",X690*AH690)))</f>
        <v/>
      </c>
      <c r="AJ690" s="16" t="n"/>
      <c r="AK690" s="24">
        <f>IF(B690="","",CHOOSE(WEEKDAY(B690,2),"Lunes","Martes","Miércoles","Jueves","Viernes","Sábado","Domingo"))</f>
        <v/>
      </c>
      <c r="AL690" s="24">
        <f>IF(C690="","",IF(HOUR(C690)&lt;6,"00-06",IF(HOUR(C690)&lt;10,"06-10",IF(HOUR(C690)&lt;14,"10-14",IF(HOUR(C690)&lt;18,"14-18",IF(HOUR(C690)&lt;22,"18-22","22-24"))))))</f>
        <v/>
      </c>
      <c r="AM690" s="21">
        <f>IF(B690="","",SUMIFS($X$7:X690,$AJ$7:AJ690,"&lt;&gt;No",$B$7:B690,"&lt;&gt;"))</f>
        <v/>
      </c>
      <c r="AN690" s="22">
        <f>IF(B690="","",SUMIFS($Y$7:Y690,$AJ$7:AJ690,"&lt;&gt;No",$B$7:B690,"&lt;&gt;"))</f>
        <v/>
      </c>
    </row>
    <row r="691">
      <c r="A691" s="16" t="n"/>
      <c r="B691" s="17" t="n"/>
      <c r="C691" s="18" t="n"/>
      <c r="D691" s="18" t="n"/>
      <c r="E691" s="16" t="n"/>
      <c r="F691" s="16" t="n"/>
      <c r="G691" s="16" t="n"/>
      <c r="H691" s="16" t="n"/>
      <c r="I691" s="16" t="n"/>
      <c r="J691" s="16" t="n"/>
      <c r="K691" s="16" t="n"/>
      <c r="L691" s="16" t="n"/>
      <c r="M691" s="19" t="n"/>
      <c r="N691" s="19" t="n"/>
      <c r="O691" s="19" t="n"/>
      <c r="P691" s="19" t="n"/>
      <c r="Q691" s="19" t="n"/>
      <c r="R691" s="20" t="n"/>
      <c r="S691" s="19" t="n"/>
      <c r="T691" s="20" t="n"/>
      <c r="U691" s="20" t="n"/>
      <c r="V691" s="20" t="n"/>
      <c r="W691" s="20" t="n"/>
      <c r="X691" s="21">
        <f>IF(T691="","",T691-IF(U691="",0,U691)-IF(V691="",0,V691)-IF(W691="",0,W691))</f>
        <v/>
      </c>
      <c r="Y691" s="22">
        <f>IF(OR(R691="",R691=0,X691=""),"",X691/R691)</f>
        <v/>
      </c>
      <c r="Z691" s="16" t="n"/>
      <c r="AA691" s="16" t="n"/>
      <c r="AB691" s="16" t="n"/>
      <c r="AC691" s="16" t="n"/>
      <c r="AD691" s="16" t="n"/>
      <c r="AE691" s="16" t="n"/>
      <c r="AF691" s="16" t="n"/>
      <c r="AG691" s="16" t="n"/>
      <c r="AH691" s="23" t="n"/>
      <c r="AI691" s="21">
        <f>IF(X691="","",IF(G691="MXN",X691,IF(AH691="","",X691*AH691)))</f>
        <v/>
      </c>
      <c r="AJ691" s="16" t="n"/>
      <c r="AK691" s="24">
        <f>IF(B691="","",CHOOSE(WEEKDAY(B691,2),"Lunes","Martes","Miércoles","Jueves","Viernes","Sábado","Domingo"))</f>
        <v/>
      </c>
      <c r="AL691" s="24">
        <f>IF(C691="","",IF(HOUR(C691)&lt;6,"00-06",IF(HOUR(C691)&lt;10,"06-10",IF(HOUR(C691)&lt;14,"10-14",IF(HOUR(C691)&lt;18,"14-18",IF(HOUR(C691)&lt;22,"18-22","22-24"))))))</f>
        <v/>
      </c>
      <c r="AM691" s="21">
        <f>IF(B691="","",SUMIFS($X$7:X691,$AJ$7:AJ691,"&lt;&gt;No",$B$7:B691,"&lt;&gt;"))</f>
        <v/>
      </c>
      <c r="AN691" s="22">
        <f>IF(B691="","",SUMIFS($Y$7:Y691,$AJ$7:AJ691,"&lt;&gt;No",$B$7:B691,"&lt;&gt;"))</f>
        <v/>
      </c>
    </row>
    <row r="692">
      <c r="A692" s="16" t="n"/>
      <c r="B692" s="17" t="n"/>
      <c r="C692" s="18" t="n"/>
      <c r="D692" s="18" t="n"/>
      <c r="E692" s="16" t="n"/>
      <c r="F692" s="16" t="n"/>
      <c r="G692" s="16" t="n"/>
      <c r="H692" s="16" t="n"/>
      <c r="I692" s="16" t="n"/>
      <c r="J692" s="16" t="n"/>
      <c r="K692" s="16" t="n"/>
      <c r="L692" s="16" t="n"/>
      <c r="M692" s="19" t="n"/>
      <c r="N692" s="19" t="n"/>
      <c r="O692" s="19" t="n"/>
      <c r="P692" s="19" t="n"/>
      <c r="Q692" s="19" t="n"/>
      <c r="R692" s="20" t="n"/>
      <c r="S692" s="19" t="n"/>
      <c r="T692" s="20" t="n"/>
      <c r="U692" s="20" t="n"/>
      <c r="V692" s="20" t="n"/>
      <c r="W692" s="20" t="n"/>
      <c r="X692" s="21">
        <f>IF(T692="","",T692-IF(U692="",0,U692)-IF(V692="",0,V692)-IF(W692="",0,W692))</f>
        <v/>
      </c>
      <c r="Y692" s="22">
        <f>IF(OR(R692="",R692=0,X692=""),"",X692/R692)</f>
        <v/>
      </c>
      <c r="Z692" s="16" t="n"/>
      <c r="AA692" s="16" t="n"/>
      <c r="AB692" s="16" t="n"/>
      <c r="AC692" s="16" t="n"/>
      <c r="AD692" s="16" t="n"/>
      <c r="AE692" s="16" t="n"/>
      <c r="AF692" s="16" t="n"/>
      <c r="AG692" s="16" t="n"/>
      <c r="AH692" s="23" t="n"/>
      <c r="AI692" s="21">
        <f>IF(X692="","",IF(G692="MXN",X692,IF(AH692="","",X692*AH692)))</f>
        <v/>
      </c>
      <c r="AJ692" s="16" t="n"/>
      <c r="AK692" s="24">
        <f>IF(B692="","",CHOOSE(WEEKDAY(B692,2),"Lunes","Martes","Miércoles","Jueves","Viernes","Sábado","Domingo"))</f>
        <v/>
      </c>
      <c r="AL692" s="24">
        <f>IF(C692="","",IF(HOUR(C692)&lt;6,"00-06",IF(HOUR(C692)&lt;10,"06-10",IF(HOUR(C692)&lt;14,"10-14",IF(HOUR(C692)&lt;18,"14-18",IF(HOUR(C692)&lt;22,"18-22","22-24"))))))</f>
        <v/>
      </c>
      <c r="AM692" s="21">
        <f>IF(B692="","",SUMIFS($X$7:X692,$AJ$7:AJ692,"&lt;&gt;No",$B$7:B692,"&lt;&gt;"))</f>
        <v/>
      </c>
      <c r="AN692" s="22">
        <f>IF(B692="","",SUMIFS($Y$7:Y692,$AJ$7:AJ692,"&lt;&gt;No",$B$7:B692,"&lt;&gt;"))</f>
        <v/>
      </c>
    </row>
    <row r="693">
      <c r="A693" s="16" t="n"/>
      <c r="B693" s="17" t="n"/>
      <c r="C693" s="18" t="n"/>
      <c r="D693" s="18" t="n"/>
      <c r="E693" s="16" t="n"/>
      <c r="F693" s="16" t="n"/>
      <c r="G693" s="16" t="n"/>
      <c r="H693" s="16" t="n"/>
      <c r="I693" s="16" t="n"/>
      <c r="J693" s="16" t="n"/>
      <c r="K693" s="16" t="n"/>
      <c r="L693" s="16" t="n"/>
      <c r="M693" s="19" t="n"/>
      <c r="N693" s="19" t="n"/>
      <c r="O693" s="19" t="n"/>
      <c r="P693" s="19" t="n"/>
      <c r="Q693" s="19" t="n"/>
      <c r="R693" s="20" t="n"/>
      <c r="S693" s="19" t="n"/>
      <c r="T693" s="20" t="n"/>
      <c r="U693" s="20" t="n"/>
      <c r="V693" s="20" t="n"/>
      <c r="W693" s="20" t="n"/>
      <c r="X693" s="21">
        <f>IF(T693="","",T693-IF(U693="",0,U693)-IF(V693="",0,V693)-IF(W693="",0,W693))</f>
        <v/>
      </c>
      <c r="Y693" s="22">
        <f>IF(OR(R693="",R693=0,X693=""),"",X693/R693)</f>
        <v/>
      </c>
      <c r="Z693" s="16" t="n"/>
      <c r="AA693" s="16" t="n"/>
      <c r="AB693" s="16" t="n"/>
      <c r="AC693" s="16" t="n"/>
      <c r="AD693" s="16" t="n"/>
      <c r="AE693" s="16" t="n"/>
      <c r="AF693" s="16" t="n"/>
      <c r="AG693" s="16" t="n"/>
      <c r="AH693" s="23" t="n"/>
      <c r="AI693" s="21">
        <f>IF(X693="","",IF(G693="MXN",X693,IF(AH693="","",X693*AH693)))</f>
        <v/>
      </c>
      <c r="AJ693" s="16" t="n"/>
      <c r="AK693" s="24">
        <f>IF(B693="","",CHOOSE(WEEKDAY(B693,2),"Lunes","Martes","Miércoles","Jueves","Viernes","Sábado","Domingo"))</f>
        <v/>
      </c>
      <c r="AL693" s="24">
        <f>IF(C693="","",IF(HOUR(C693)&lt;6,"00-06",IF(HOUR(C693)&lt;10,"06-10",IF(HOUR(C693)&lt;14,"10-14",IF(HOUR(C693)&lt;18,"14-18",IF(HOUR(C693)&lt;22,"18-22","22-24"))))))</f>
        <v/>
      </c>
      <c r="AM693" s="21">
        <f>IF(B693="","",SUMIFS($X$7:X693,$AJ$7:AJ693,"&lt;&gt;No",$B$7:B693,"&lt;&gt;"))</f>
        <v/>
      </c>
      <c r="AN693" s="22">
        <f>IF(B693="","",SUMIFS($Y$7:Y693,$AJ$7:AJ693,"&lt;&gt;No",$B$7:B693,"&lt;&gt;"))</f>
        <v/>
      </c>
    </row>
    <row r="694">
      <c r="A694" s="16" t="n"/>
      <c r="B694" s="17" t="n"/>
      <c r="C694" s="18" t="n"/>
      <c r="D694" s="18" t="n"/>
      <c r="E694" s="16" t="n"/>
      <c r="F694" s="16" t="n"/>
      <c r="G694" s="16" t="n"/>
      <c r="H694" s="16" t="n"/>
      <c r="I694" s="16" t="n"/>
      <c r="J694" s="16" t="n"/>
      <c r="K694" s="16" t="n"/>
      <c r="L694" s="16" t="n"/>
      <c r="M694" s="19" t="n"/>
      <c r="N694" s="19" t="n"/>
      <c r="O694" s="19" t="n"/>
      <c r="P694" s="19" t="n"/>
      <c r="Q694" s="19" t="n"/>
      <c r="R694" s="20" t="n"/>
      <c r="S694" s="19" t="n"/>
      <c r="T694" s="20" t="n"/>
      <c r="U694" s="20" t="n"/>
      <c r="V694" s="20" t="n"/>
      <c r="W694" s="20" t="n"/>
      <c r="X694" s="21">
        <f>IF(T694="","",T694-IF(U694="",0,U694)-IF(V694="",0,V694)-IF(W694="",0,W694))</f>
        <v/>
      </c>
      <c r="Y694" s="22">
        <f>IF(OR(R694="",R694=0,X694=""),"",X694/R694)</f>
        <v/>
      </c>
      <c r="Z694" s="16" t="n"/>
      <c r="AA694" s="16" t="n"/>
      <c r="AB694" s="16" t="n"/>
      <c r="AC694" s="16" t="n"/>
      <c r="AD694" s="16" t="n"/>
      <c r="AE694" s="16" t="n"/>
      <c r="AF694" s="16" t="n"/>
      <c r="AG694" s="16" t="n"/>
      <c r="AH694" s="23" t="n"/>
      <c r="AI694" s="21">
        <f>IF(X694="","",IF(G694="MXN",X694,IF(AH694="","",X694*AH694)))</f>
        <v/>
      </c>
      <c r="AJ694" s="16" t="n"/>
      <c r="AK694" s="24">
        <f>IF(B694="","",CHOOSE(WEEKDAY(B694,2),"Lunes","Martes","Miércoles","Jueves","Viernes","Sábado","Domingo"))</f>
        <v/>
      </c>
      <c r="AL694" s="24">
        <f>IF(C694="","",IF(HOUR(C694)&lt;6,"00-06",IF(HOUR(C694)&lt;10,"06-10",IF(HOUR(C694)&lt;14,"10-14",IF(HOUR(C694)&lt;18,"14-18",IF(HOUR(C694)&lt;22,"18-22","22-24"))))))</f>
        <v/>
      </c>
      <c r="AM694" s="21">
        <f>IF(B694="","",SUMIFS($X$7:X694,$AJ$7:AJ694,"&lt;&gt;No",$B$7:B694,"&lt;&gt;"))</f>
        <v/>
      </c>
      <c r="AN694" s="22">
        <f>IF(B694="","",SUMIFS($Y$7:Y694,$AJ$7:AJ694,"&lt;&gt;No",$B$7:B694,"&lt;&gt;"))</f>
        <v/>
      </c>
    </row>
    <row r="695">
      <c r="A695" s="16" t="n"/>
      <c r="B695" s="17" t="n"/>
      <c r="C695" s="18" t="n"/>
      <c r="D695" s="18" t="n"/>
      <c r="E695" s="16" t="n"/>
      <c r="F695" s="16" t="n"/>
      <c r="G695" s="16" t="n"/>
      <c r="H695" s="16" t="n"/>
      <c r="I695" s="16" t="n"/>
      <c r="J695" s="16" t="n"/>
      <c r="K695" s="16" t="n"/>
      <c r="L695" s="16" t="n"/>
      <c r="M695" s="19" t="n"/>
      <c r="N695" s="19" t="n"/>
      <c r="O695" s="19" t="n"/>
      <c r="P695" s="19" t="n"/>
      <c r="Q695" s="19" t="n"/>
      <c r="R695" s="20" t="n"/>
      <c r="S695" s="19" t="n"/>
      <c r="T695" s="20" t="n"/>
      <c r="U695" s="20" t="n"/>
      <c r="V695" s="20" t="n"/>
      <c r="W695" s="20" t="n"/>
      <c r="X695" s="21">
        <f>IF(T695="","",T695-IF(U695="",0,U695)-IF(V695="",0,V695)-IF(W695="",0,W695))</f>
        <v/>
      </c>
      <c r="Y695" s="22">
        <f>IF(OR(R695="",R695=0,X695=""),"",X695/R695)</f>
        <v/>
      </c>
      <c r="Z695" s="16" t="n"/>
      <c r="AA695" s="16" t="n"/>
      <c r="AB695" s="16" t="n"/>
      <c r="AC695" s="16" t="n"/>
      <c r="AD695" s="16" t="n"/>
      <c r="AE695" s="16" t="n"/>
      <c r="AF695" s="16" t="n"/>
      <c r="AG695" s="16" t="n"/>
      <c r="AH695" s="23" t="n"/>
      <c r="AI695" s="21">
        <f>IF(X695="","",IF(G695="MXN",X695,IF(AH695="","",X695*AH695)))</f>
        <v/>
      </c>
      <c r="AJ695" s="16" t="n"/>
      <c r="AK695" s="24">
        <f>IF(B695="","",CHOOSE(WEEKDAY(B695,2),"Lunes","Martes","Miércoles","Jueves","Viernes","Sábado","Domingo"))</f>
        <v/>
      </c>
      <c r="AL695" s="24">
        <f>IF(C695="","",IF(HOUR(C695)&lt;6,"00-06",IF(HOUR(C695)&lt;10,"06-10",IF(HOUR(C695)&lt;14,"10-14",IF(HOUR(C695)&lt;18,"14-18",IF(HOUR(C695)&lt;22,"18-22","22-24"))))))</f>
        <v/>
      </c>
      <c r="AM695" s="21">
        <f>IF(B695="","",SUMIFS($X$7:X695,$AJ$7:AJ695,"&lt;&gt;No",$B$7:B695,"&lt;&gt;"))</f>
        <v/>
      </c>
      <c r="AN695" s="22">
        <f>IF(B695="","",SUMIFS($Y$7:Y695,$AJ$7:AJ695,"&lt;&gt;No",$B$7:B695,"&lt;&gt;"))</f>
        <v/>
      </c>
    </row>
    <row r="696">
      <c r="A696" s="16" t="n"/>
      <c r="B696" s="17" t="n"/>
      <c r="C696" s="18" t="n"/>
      <c r="D696" s="18" t="n"/>
      <c r="E696" s="16" t="n"/>
      <c r="F696" s="16" t="n"/>
      <c r="G696" s="16" t="n"/>
      <c r="H696" s="16" t="n"/>
      <c r="I696" s="16" t="n"/>
      <c r="J696" s="16" t="n"/>
      <c r="K696" s="16" t="n"/>
      <c r="L696" s="16" t="n"/>
      <c r="M696" s="19" t="n"/>
      <c r="N696" s="19" t="n"/>
      <c r="O696" s="19" t="n"/>
      <c r="P696" s="19" t="n"/>
      <c r="Q696" s="19" t="n"/>
      <c r="R696" s="20" t="n"/>
      <c r="S696" s="19" t="n"/>
      <c r="T696" s="20" t="n"/>
      <c r="U696" s="20" t="n"/>
      <c r="V696" s="20" t="n"/>
      <c r="W696" s="20" t="n"/>
      <c r="X696" s="21">
        <f>IF(T696="","",T696-IF(U696="",0,U696)-IF(V696="",0,V696)-IF(W696="",0,W696))</f>
        <v/>
      </c>
      <c r="Y696" s="22">
        <f>IF(OR(R696="",R696=0,X696=""),"",X696/R696)</f>
        <v/>
      </c>
      <c r="Z696" s="16" t="n"/>
      <c r="AA696" s="16" t="n"/>
      <c r="AB696" s="16" t="n"/>
      <c r="AC696" s="16" t="n"/>
      <c r="AD696" s="16" t="n"/>
      <c r="AE696" s="16" t="n"/>
      <c r="AF696" s="16" t="n"/>
      <c r="AG696" s="16" t="n"/>
      <c r="AH696" s="23" t="n"/>
      <c r="AI696" s="21">
        <f>IF(X696="","",IF(G696="MXN",X696,IF(AH696="","",X696*AH696)))</f>
        <v/>
      </c>
      <c r="AJ696" s="16" t="n"/>
      <c r="AK696" s="24">
        <f>IF(B696="","",CHOOSE(WEEKDAY(B696,2),"Lunes","Martes","Miércoles","Jueves","Viernes","Sábado","Domingo"))</f>
        <v/>
      </c>
      <c r="AL696" s="24">
        <f>IF(C696="","",IF(HOUR(C696)&lt;6,"00-06",IF(HOUR(C696)&lt;10,"06-10",IF(HOUR(C696)&lt;14,"10-14",IF(HOUR(C696)&lt;18,"14-18",IF(HOUR(C696)&lt;22,"18-22","22-24"))))))</f>
        <v/>
      </c>
      <c r="AM696" s="21">
        <f>IF(B696="","",SUMIFS($X$7:X696,$AJ$7:AJ696,"&lt;&gt;No",$B$7:B696,"&lt;&gt;"))</f>
        <v/>
      </c>
      <c r="AN696" s="22">
        <f>IF(B696="","",SUMIFS($Y$7:Y696,$AJ$7:AJ696,"&lt;&gt;No",$B$7:B696,"&lt;&gt;"))</f>
        <v/>
      </c>
    </row>
    <row r="697">
      <c r="A697" s="16" t="n"/>
      <c r="B697" s="17" t="n"/>
      <c r="C697" s="18" t="n"/>
      <c r="D697" s="18" t="n"/>
      <c r="E697" s="16" t="n"/>
      <c r="F697" s="16" t="n"/>
      <c r="G697" s="16" t="n"/>
      <c r="H697" s="16" t="n"/>
      <c r="I697" s="16" t="n"/>
      <c r="J697" s="16" t="n"/>
      <c r="K697" s="16" t="n"/>
      <c r="L697" s="16" t="n"/>
      <c r="M697" s="19" t="n"/>
      <c r="N697" s="19" t="n"/>
      <c r="O697" s="19" t="n"/>
      <c r="P697" s="19" t="n"/>
      <c r="Q697" s="19" t="n"/>
      <c r="R697" s="20" t="n"/>
      <c r="S697" s="19" t="n"/>
      <c r="T697" s="20" t="n"/>
      <c r="U697" s="20" t="n"/>
      <c r="V697" s="20" t="n"/>
      <c r="W697" s="20" t="n"/>
      <c r="X697" s="21">
        <f>IF(T697="","",T697-IF(U697="",0,U697)-IF(V697="",0,V697)-IF(W697="",0,W697))</f>
        <v/>
      </c>
      <c r="Y697" s="22">
        <f>IF(OR(R697="",R697=0,X697=""),"",X697/R697)</f>
        <v/>
      </c>
      <c r="Z697" s="16" t="n"/>
      <c r="AA697" s="16" t="n"/>
      <c r="AB697" s="16" t="n"/>
      <c r="AC697" s="16" t="n"/>
      <c r="AD697" s="16" t="n"/>
      <c r="AE697" s="16" t="n"/>
      <c r="AF697" s="16" t="n"/>
      <c r="AG697" s="16" t="n"/>
      <c r="AH697" s="23" t="n"/>
      <c r="AI697" s="21">
        <f>IF(X697="","",IF(G697="MXN",X697,IF(AH697="","",X697*AH697)))</f>
        <v/>
      </c>
      <c r="AJ697" s="16" t="n"/>
      <c r="AK697" s="24">
        <f>IF(B697="","",CHOOSE(WEEKDAY(B697,2),"Lunes","Martes","Miércoles","Jueves","Viernes","Sábado","Domingo"))</f>
        <v/>
      </c>
      <c r="AL697" s="24">
        <f>IF(C697="","",IF(HOUR(C697)&lt;6,"00-06",IF(HOUR(C697)&lt;10,"06-10",IF(HOUR(C697)&lt;14,"10-14",IF(HOUR(C697)&lt;18,"14-18",IF(HOUR(C697)&lt;22,"18-22","22-24"))))))</f>
        <v/>
      </c>
      <c r="AM697" s="21">
        <f>IF(B697="","",SUMIFS($X$7:X697,$AJ$7:AJ697,"&lt;&gt;No",$B$7:B697,"&lt;&gt;"))</f>
        <v/>
      </c>
      <c r="AN697" s="22">
        <f>IF(B697="","",SUMIFS($Y$7:Y697,$AJ$7:AJ697,"&lt;&gt;No",$B$7:B697,"&lt;&gt;"))</f>
        <v/>
      </c>
    </row>
    <row r="698">
      <c r="A698" s="16" t="n"/>
      <c r="B698" s="17" t="n"/>
      <c r="C698" s="18" t="n"/>
      <c r="D698" s="18" t="n"/>
      <c r="E698" s="16" t="n"/>
      <c r="F698" s="16" t="n"/>
      <c r="G698" s="16" t="n"/>
      <c r="H698" s="16" t="n"/>
      <c r="I698" s="16" t="n"/>
      <c r="J698" s="16" t="n"/>
      <c r="K698" s="16" t="n"/>
      <c r="L698" s="16" t="n"/>
      <c r="M698" s="19" t="n"/>
      <c r="N698" s="19" t="n"/>
      <c r="O698" s="19" t="n"/>
      <c r="P698" s="19" t="n"/>
      <c r="Q698" s="19" t="n"/>
      <c r="R698" s="20" t="n"/>
      <c r="S698" s="19" t="n"/>
      <c r="T698" s="20" t="n"/>
      <c r="U698" s="20" t="n"/>
      <c r="V698" s="20" t="n"/>
      <c r="W698" s="20" t="n"/>
      <c r="X698" s="21">
        <f>IF(T698="","",T698-IF(U698="",0,U698)-IF(V698="",0,V698)-IF(W698="",0,W698))</f>
        <v/>
      </c>
      <c r="Y698" s="22">
        <f>IF(OR(R698="",R698=0,X698=""),"",X698/R698)</f>
        <v/>
      </c>
      <c r="Z698" s="16" t="n"/>
      <c r="AA698" s="16" t="n"/>
      <c r="AB698" s="16" t="n"/>
      <c r="AC698" s="16" t="n"/>
      <c r="AD698" s="16" t="n"/>
      <c r="AE698" s="16" t="n"/>
      <c r="AF698" s="16" t="n"/>
      <c r="AG698" s="16" t="n"/>
      <c r="AH698" s="23" t="n"/>
      <c r="AI698" s="21">
        <f>IF(X698="","",IF(G698="MXN",X698,IF(AH698="","",X698*AH698)))</f>
        <v/>
      </c>
      <c r="AJ698" s="16" t="n"/>
      <c r="AK698" s="24">
        <f>IF(B698="","",CHOOSE(WEEKDAY(B698,2),"Lunes","Martes","Miércoles","Jueves","Viernes","Sábado","Domingo"))</f>
        <v/>
      </c>
      <c r="AL698" s="24">
        <f>IF(C698="","",IF(HOUR(C698)&lt;6,"00-06",IF(HOUR(C698)&lt;10,"06-10",IF(HOUR(C698)&lt;14,"10-14",IF(HOUR(C698)&lt;18,"14-18",IF(HOUR(C698)&lt;22,"18-22","22-24"))))))</f>
        <v/>
      </c>
      <c r="AM698" s="21">
        <f>IF(B698="","",SUMIFS($X$7:X698,$AJ$7:AJ698,"&lt;&gt;No",$B$7:B698,"&lt;&gt;"))</f>
        <v/>
      </c>
      <c r="AN698" s="22">
        <f>IF(B698="","",SUMIFS($Y$7:Y698,$AJ$7:AJ698,"&lt;&gt;No",$B$7:B698,"&lt;&gt;"))</f>
        <v/>
      </c>
    </row>
    <row r="699">
      <c r="A699" s="16" t="n"/>
      <c r="B699" s="17" t="n"/>
      <c r="C699" s="18" t="n"/>
      <c r="D699" s="18" t="n"/>
      <c r="E699" s="16" t="n"/>
      <c r="F699" s="16" t="n"/>
      <c r="G699" s="16" t="n"/>
      <c r="H699" s="16" t="n"/>
      <c r="I699" s="16" t="n"/>
      <c r="J699" s="16" t="n"/>
      <c r="K699" s="16" t="n"/>
      <c r="L699" s="16" t="n"/>
      <c r="M699" s="19" t="n"/>
      <c r="N699" s="19" t="n"/>
      <c r="O699" s="19" t="n"/>
      <c r="P699" s="19" t="n"/>
      <c r="Q699" s="19" t="n"/>
      <c r="R699" s="20" t="n"/>
      <c r="S699" s="19" t="n"/>
      <c r="T699" s="20" t="n"/>
      <c r="U699" s="20" t="n"/>
      <c r="V699" s="20" t="n"/>
      <c r="W699" s="20" t="n"/>
      <c r="X699" s="21">
        <f>IF(T699="","",T699-IF(U699="",0,U699)-IF(V699="",0,V699)-IF(W699="",0,W699))</f>
        <v/>
      </c>
      <c r="Y699" s="22">
        <f>IF(OR(R699="",R699=0,X699=""),"",X699/R699)</f>
        <v/>
      </c>
      <c r="Z699" s="16" t="n"/>
      <c r="AA699" s="16" t="n"/>
      <c r="AB699" s="16" t="n"/>
      <c r="AC699" s="16" t="n"/>
      <c r="AD699" s="16" t="n"/>
      <c r="AE699" s="16" t="n"/>
      <c r="AF699" s="16" t="n"/>
      <c r="AG699" s="16" t="n"/>
      <c r="AH699" s="23" t="n"/>
      <c r="AI699" s="21">
        <f>IF(X699="","",IF(G699="MXN",X699,IF(AH699="","",X699*AH699)))</f>
        <v/>
      </c>
      <c r="AJ699" s="16" t="n"/>
      <c r="AK699" s="24">
        <f>IF(B699="","",CHOOSE(WEEKDAY(B699,2),"Lunes","Martes","Miércoles","Jueves","Viernes","Sábado","Domingo"))</f>
        <v/>
      </c>
      <c r="AL699" s="24">
        <f>IF(C699="","",IF(HOUR(C699)&lt;6,"00-06",IF(HOUR(C699)&lt;10,"06-10",IF(HOUR(C699)&lt;14,"10-14",IF(HOUR(C699)&lt;18,"14-18",IF(HOUR(C699)&lt;22,"18-22","22-24"))))))</f>
        <v/>
      </c>
      <c r="AM699" s="21">
        <f>IF(B699="","",SUMIFS($X$7:X699,$AJ$7:AJ699,"&lt;&gt;No",$B$7:B699,"&lt;&gt;"))</f>
        <v/>
      </c>
      <c r="AN699" s="22">
        <f>IF(B699="","",SUMIFS($Y$7:Y699,$AJ$7:AJ699,"&lt;&gt;No",$B$7:B699,"&lt;&gt;"))</f>
        <v/>
      </c>
    </row>
    <row r="700">
      <c r="A700" s="16" t="n"/>
      <c r="B700" s="17" t="n"/>
      <c r="C700" s="18" t="n"/>
      <c r="D700" s="18" t="n"/>
      <c r="E700" s="16" t="n"/>
      <c r="F700" s="16" t="n"/>
      <c r="G700" s="16" t="n"/>
      <c r="H700" s="16" t="n"/>
      <c r="I700" s="16" t="n"/>
      <c r="J700" s="16" t="n"/>
      <c r="K700" s="16" t="n"/>
      <c r="L700" s="16" t="n"/>
      <c r="M700" s="19" t="n"/>
      <c r="N700" s="19" t="n"/>
      <c r="O700" s="19" t="n"/>
      <c r="P700" s="19" t="n"/>
      <c r="Q700" s="19" t="n"/>
      <c r="R700" s="20" t="n"/>
      <c r="S700" s="19" t="n"/>
      <c r="T700" s="20" t="n"/>
      <c r="U700" s="20" t="n"/>
      <c r="V700" s="20" t="n"/>
      <c r="W700" s="20" t="n"/>
      <c r="X700" s="21">
        <f>IF(T700="","",T700-IF(U700="",0,U700)-IF(V700="",0,V700)-IF(W700="",0,W700))</f>
        <v/>
      </c>
      <c r="Y700" s="22">
        <f>IF(OR(R700="",R700=0,X700=""),"",X700/R700)</f>
        <v/>
      </c>
      <c r="Z700" s="16" t="n"/>
      <c r="AA700" s="16" t="n"/>
      <c r="AB700" s="16" t="n"/>
      <c r="AC700" s="16" t="n"/>
      <c r="AD700" s="16" t="n"/>
      <c r="AE700" s="16" t="n"/>
      <c r="AF700" s="16" t="n"/>
      <c r="AG700" s="16" t="n"/>
      <c r="AH700" s="23" t="n"/>
      <c r="AI700" s="21">
        <f>IF(X700="","",IF(G700="MXN",X700,IF(AH700="","",X700*AH700)))</f>
        <v/>
      </c>
      <c r="AJ700" s="16" t="n"/>
      <c r="AK700" s="24">
        <f>IF(B700="","",CHOOSE(WEEKDAY(B700,2),"Lunes","Martes","Miércoles","Jueves","Viernes","Sábado","Domingo"))</f>
        <v/>
      </c>
      <c r="AL700" s="24">
        <f>IF(C700="","",IF(HOUR(C700)&lt;6,"00-06",IF(HOUR(C700)&lt;10,"06-10",IF(HOUR(C700)&lt;14,"10-14",IF(HOUR(C700)&lt;18,"14-18",IF(HOUR(C700)&lt;22,"18-22","22-24"))))))</f>
        <v/>
      </c>
      <c r="AM700" s="21">
        <f>IF(B700="","",SUMIFS($X$7:X700,$AJ$7:AJ700,"&lt;&gt;No",$B$7:B700,"&lt;&gt;"))</f>
        <v/>
      </c>
      <c r="AN700" s="22">
        <f>IF(B700="","",SUMIFS($Y$7:Y700,$AJ$7:AJ700,"&lt;&gt;No",$B$7:B700,"&lt;&gt;"))</f>
        <v/>
      </c>
    </row>
    <row r="701">
      <c r="A701" s="16" t="n"/>
      <c r="B701" s="17" t="n"/>
      <c r="C701" s="18" t="n"/>
      <c r="D701" s="18" t="n"/>
      <c r="E701" s="16" t="n"/>
      <c r="F701" s="16" t="n"/>
      <c r="G701" s="16" t="n"/>
      <c r="H701" s="16" t="n"/>
      <c r="I701" s="16" t="n"/>
      <c r="J701" s="16" t="n"/>
      <c r="K701" s="16" t="n"/>
      <c r="L701" s="16" t="n"/>
      <c r="M701" s="19" t="n"/>
      <c r="N701" s="19" t="n"/>
      <c r="O701" s="19" t="n"/>
      <c r="P701" s="19" t="n"/>
      <c r="Q701" s="19" t="n"/>
      <c r="R701" s="20" t="n"/>
      <c r="S701" s="19" t="n"/>
      <c r="T701" s="20" t="n"/>
      <c r="U701" s="20" t="n"/>
      <c r="V701" s="20" t="n"/>
      <c r="W701" s="20" t="n"/>
      <c r="X701" s="21">
        <f>IF(T701="","",T701-IF(U701="",0,U701)-IF(V701="",0,V701)-IF(W701="",0,W701))</f>
        <v/>
      </c>
      <c r="Y701" s="22">
        <f>IF(OR(R701="",R701=0,X701=""),"",X701/R701)</f>
        <v/>
      </c>
      <c r="Z701" s="16" t="n"/>
      <c r="AA701" s="16" t="n"/>
      <c r="AB701" s="16" t="n"/>
      <c r="AC701" s="16" t="n"/>
      <c r="AD701" s="16" t="n"/>
      <c r="AE701" s="16" t="n"/>
      <c r="AF701" s="16" t="n"/>
      <c r="AG701" s="16" t="n"/>
      <c r="AH701" s="23" t="n"/>
      <c r="AI701" s="21">
        <f>IF(X701="","",IF(G701="MXN",X701,IF(AH701="","",X701*AH701)))</f>
        <v/>
      </c>
      <c r="AJ701" s="16" t="n"/>
      <c r="AK701" s="24">
        <f>IF(B701="","",CHOOSE(WEEKDAY(B701,2),"Lunes","Martes","Miércoles","Jueves","Viernes","Sábado","Domingo"))</f>
        <v/>
      </c>
      <c r="AL701" s="24">
        <f>IF(C701="","",IF(HOUR(C701)&lt;6,"00-06",IF(HOUR(C701)&lt;10,"06-10",IF(HOUR(C701)&lt;14,"10-14",IF(HOUR(C701)&lt;18,"14-18",IF(HOUR(C701)&lt;22,"18-22","22-24"))))))</f>
        <v/>
      </c>
      <c r="AM701" s="21">
        <f>IF(B701="","",SUMIFS($X$7:X701,$AJ$7:AJ701,"&lt;&gt;No",$B$7:B701,"&lt;&gt;"))</f>
        <v/>
      </c>
      <c r="AN701" s="22">
        <f>IF(B701="","",SUMIFS($Y$7:Y701,$AJ$7:AJ701,"&lt;&gt;No",$B$7:B701,"&lt;&gt;"))</f>
        <v/>
      </c>
    </row>
    <row r="702">
      <c r="A702" s="16" t="n"/>
      <c r="B702" s="17" t="n"/>
      <c r="C702" s="18" t="n"/>
      <c r="D702" s="18" t="n"/>
      <c r="E702" s="16" t="n"/>
      <c r="F702" s="16" t="n"/>
      <c r="G702" s="16" t="n"/>
      <c r="H702" s="16" t="n"/>
      <c r="I702" s="16" t="n"/>
      <c r="J702" s="16" t="n"/>
      <c r="K702" s="16" t="n"/>
      <c r="L702" s="16" t="n"/>
      <c r="M702" s="19" t="n"/>
      <c r="N702" s="19" t="n"/>
      <c r="O702" s="19" t="n"/>
      <c r="P702" s="19" t="n"/>
      <c r="Q702" s="19" t="n"/>
      <c r="R702" s="20" t="n"/>
      <c r="S702" s="19" t="n"/>
      <c r="T702" s="20" t="n"/>
      <c r="U702" s="20" t="n"/>
      <c r="V702" s="20" t="n"/>
      <c r="W702" s="20" t="n"/>
      <c r="X702" s="21">
        <f>IF(T702="","",T702-IF(U702="",0,U702)-IF(V702="",0,V702)-IF(W702="",0,W702))</f>
        <v/>
      </c>
      <c r="Y702" s="22">
        <f>IF(OR(R702="",R702=0,X702=""),"",X702/R702)</f>
        <v/>
      </c>
      <c r="Z702" s="16" t="n"/>
      <c r="AA702" s="16" t="n"/>
      <c r="AB702" s="16" t="n"/>
      <c r="AC702" s="16" t="n"/>
      <c r="AD702" s="16" t="n"/>
      <c r="AE702" s="16" t="n"/>
      <c r="AF702" s="16" t="n"/>
      <c r="AG702" s="16" t="n"/>
      <c r="AH702" s="23" t="n"/>
      <c r="AI702" s="21">
        <f>IF(X702="","",IF(G702="MXN",X702,IF(AH702="","",X702*AH702)))</f>
        <v/>
      </c>
      <c r="AJ702" s="16" t="n"/>
      <c r="AK702" s="24">
        <f>IF(B702="","",CHOOSE(WEEKDAY(B702,2),"Lunes","Martes","Miércoles","Jueves","Viernes","Sábado","Domingo"))</f>
        <v/>
      </c>
      <c r="AL702" s="24">
        <f>IF(C702="","",IF(HOUR(C702)&lt;6,"00-06",IF(HOUR(C702)&lt;10,"06-10",IF(HOUR(C702)&lt;14,"10-14",IF(HOUR(C702)&lt;18,"14-18",IF(HOUR(C702)&lt;22,"18-22","22-24"))))))</f>
        <v/>
      </c>
      <c r="AM702" s="21">
        <f>IF(B702="","",SUMIFS($X$7:X702,$AJ$7:AJ702,"&lt;&gt;No",$B$7:B702,"&lt;&gt;"))</f>
        <v/>
      </c>
      <c r="AN702" s="22">
        <f>IF(B702="","",SUMIFS($Y$7:Y702,$AJ$7:AJ702,"&lt;&gt;No",$B$7:B702,"&lt;&gt;"))</f>
        <v/>
      </c>
    </row>
    <row r="703">
      <c r="A703" s="16" t="n"/>
      <c r="B703" s="17" t="n"/>
      <c r="C703" s="18" t="n"/>
      <c r="D703" s="18" t="n"/>
      <c r="E703" s="16" t="n"/>
      <c r="F703" s="16" t="n"/>
      <c r="G703" s="16" t="n"/>
      <c r="H703" s="16" t="n"/>
      <c r="I703" s="16" t="n"/>
      <c r="J703" s="16" t="n"/>
      <c r="K703" s="16" t="n"/>
      <c r="L703" s="16" t="n"/>
      <c r="M703" s="19" t="n"/>
      <c r="N703" s="19" t="n"/>
      <c r="O703" s="19" t="n"/>
      <c r="P703" s="19" t="n"/>
      <c r="Q703" s="19" t="n"/>
      <c r="R703" s="20" t="n"/>
      <c r="S703" s="19" t="n"/>
      <c r="T703" s="20" t="n"/>
      <c r="U703" s="20" t="n"/>
      <c r="V703" s="20" t="n"/>
      <c r="W703" s="20" t="n"/>
      <c r="X703" s="21">
        <f>IF(T703="","",T703-IF(U703="",0,U703)-IF(V703="",0,V703)-IF(W703="",0,W703))</f>
        <v/>
      </c>
      <c r="Y703" s="22">
        <f>IF(OR(R703="",R703=0,X703=""),"",X703/R703)</f>
        <v/>
      </c>
      <c r="Z703" s="16" t="n"/>
      <c r="AA703" s="16" t="n"/>
      <c r="AB703" s="16" t="n"/>
      <c r="AC703" s="16" t="n"/>
      <c r="AD703" s="16" t="n"/>
      <c r="AE703" s="16" t="n"/>
      <c r="AF703" s="16" t="n"/>
      <c r="AG703" s="16" t="n"/>
      <c r="AH703" s="23" t="n"/>
      <c r="AI703" s="21">
        <f>IF(X703="","",IF(G703="MXN",X703,IF(AH703="","",X703*AH703)))</f>
        <v/>
      </c>
      <c r="AJ703" s="16" t="n"/>
      <c r="AK703" s="24">
        <f>IF(B703="","",CHOOSE(WEEKDAY(B703,2),"Lunes","Martes","Miércoles","Jueves","Viernes","Sábado","Domingo"))</f>
        <v/>
      </c>
      <c r="AL703" s="24">
        <f>IF(C703="","",IF(HOUR(C703)&lt;6,"00-06",IF(HOUR(C703)&lt;10,"06-10",IF(HOUR(C703)&lt;14,"10-14",IF(HOUR(C703)&lt;18,"14-18",IF(HOUR(C703)&lt;22,"18-22","22-24"))))))</f>
        <v/>
      </c>
      <c r="AM703" s="21">
        <f>IF(B703="","",SUMIFS($X$7:X703,$AJ$7:AJ703,"&lt;&gt;No",$B$7:B703,"&lt;&gt;"))</f>
        <v/>
      </c>
      <c r="AN703" s="22">
        <f>IF(B703="","",SUMIFS($Y$7:Y703,$AJ$7:AJ703,"&lt;&gt;No",$B$7:B703,"&lt;&gt;"))</f>
        <v/>
      </c>
    </row>
    <row r="704">
      <c r="A704" s="16" t="n"/>
      <c r="B704" s="17" t="n"/>
      <c r="C704" s="18" t="n"/>
      <c r="D704" s="18" t="n"/>
      <c r="E704" s="16" t="n"/>
      <c r="F704" s="16" t="n"/>
      <c r="G704" s="16" t="n"/>
      <c r="H704" s="16" t="n"/>
      <c r="I704" s="16" t="n"/>
      <c r="J704" s="16" t="n"/>
      <c r="K704" s="16" t="n"/>
      <c r="L704" s="16" t="n"/>
      <c r="M704" s="19" t="n"/>
      <c r="N704" s="19" t="n"/>
      <c r="O704" s="19" t="n"/>
      <c r="P704" s="19" t="n"/>
      <c r="Q704" s="19" t="n"/>
      <c r="R704" s="20" t="n"/>
      <c r="S704" s="19" t="n"/>
      <c r="T704" s="20" t="n"/>
      <c r="U704" s="20" t="n"/>
      <c r="V704" s="20" t="n"/>
      <c r="W704" s="20" t="n"/>
      <c r="X704" s="21">
        <f>IF(T704="","",T704-IF(U704="",0,U704)-IF(V704="",0,V704)-IF(W704="",0,W704))</f>
        <v/>
      </c>
      <c r="Y704" s="22">
        <f>IF(OR(R704="",R704=0,X704=""),"",X704/R704)</f>
        <v/>
      </c>
      <c r="Z704" s="16" t="n"/>
      <c r="AA704" s="16" t="n"/>
      <c r="AB704" s="16" t="n"/>
      <c r="AC704" s="16" t="n"/>
      <c r="AD704" s="16" t="n"/>
      <c r="AE704" s="16" t="n"/>
      <c r="AF704" s="16" t="n"/>
      <c r="AG704" s="16" t="n"/>
      <c r="AH704" s="23" t="n"/>
      <c r="AI704" s="21">
        <f>IF(X704="","",IF(G704="MXN",X704,IF(AH704="","",X704*AH704)))</f>
        <v/>
      </c>
      <c r="AJ704" s="16" t="n"/>
      <c r="AK704" s="24">
        <f>IF(B704="","",CHOOSE(WEEKDAY(B704,2),"Lunes","Martes","Miércoles","Jueves","Viernes","Sábado","Domingo"))</f>
        <v/>
      </c>
      <c r="AL704" s="24">
        <f>IF(C704="","",IF(HOUR(C704)&lt;6,"00-06",IF(HOUR(C704)&lt;10,"06-10",IF(HOUR(C704)&lt;14,"10-14",IF(HOUR(C704)&lt;18,"14-18",IF(HOUR(C704)&lt;22,"18-22","22-24"))))))</f>
        <v/>
      </c>
      <c r="AM704" s="21">
        <f>IF(B704="","",SUMIFS($X$7:X704,$AJ$7:AJ704,"&lt;&gt;No",$B$7:B704,"&lt;&gt;"))</f>
        <v/>
      </c>
      <c r="AN704" s="22">
        <f>IF(B704="","",SUMIFS($Y$7:Y704,$AJ$7:AJ704,"&lt;&gt;No",$B$7:B704,"&lt;&gt;"))</f>
        <v/>
      </c>
    </row>
    <row r="705">
      <c r="A705" s="16" t="n"/>
      <c r="B705" s="17" t="n"/>
      <c r="C705" s="18" t="n"/>
      <c r="D705" s="18" t="n"/>
      <c r="E705" s="16" t="n"/>
      <c r="F705" s="16" t="n"/>
      <c r="G705" s="16" t="n"/>
      <c r="H705" s="16" t="n"/>
      <c r="I705" s="16" t="n"/>
      <c r="J705" s="16" t="n"/>
      <c r="K705" s="16" t="n"/>
      <c r="L705" s="16" t="n"/>
      <c r="M705" s="19" t="n"/>
      <c r="N705" s="19" t="n"/>
      <c r="O705" s="19" t="n"/>
      <c r="P705" s="19" t="n"/>
      <c r="Q705" s="19" t="n"/>
      <c r="R705" s="20" t="n"/>
      <c r="S705" s="19" t="n"/>
      <c r="T705" s="20" t="n"/>
      <c r="U705" s="20" t="n"/>
      <c r="V705" s="20" t="n"/>
      <c r="W705" s="20" t="n"/>
      <c r="X705" s="21">
        <f>IF(T705="","",T705-IF(U705="",0,U705)-IF(V705="",0,V705)-IF(W705="",0,W705))</f>
        <v/>
      </c>
      <c r="Y705" s="22">
        <f>IF(OR(R705="",R705=0,X705=""),"",X705/R705)</f>
        <v/>
      </c>
      <c r="Z705" s="16" t="n"/>
      <c r="AA705" s="16" t="n"/>
      <c r="AB705" s="16" t="n"/>
      <c r="AC705" s="16" t="n"/>
      <c r="AD705" s="16" t="n"/>
      <c r="AE705" s="16" t="n"/>
      <c r="AF705" s="16" t="n"/>
      <c r="AG705" s="16" t="n"/>
      <c r="AH705" s="23" t="n"/>
      <c r="AI705" s="21">
        <f>IF(X705="","",IF(G705="MXN",X705,IF(AH705="","",X705*AH705)))</f>
        <v/>
      </c>
      <c r="AJ705" s="16" t="n"/>
      <c r="AK705" s="24">
        <f>IF(B705="","",CHOOSE(WEEKDAY(B705,2),"Lunes","Martes","Miércoles","Jueves","Viernes","Sábado","Domingo"))</f>
        <v/>
      </c>
      <c r="AL705" s="24">
        <f>IF(C705="","",IF(HOUR(C705)&lt;6,"00-06",IF(HOUR(C705)&lt;10,"06-10",IF(HOUR(C705)&lt;14,"10-14",IF(HOUR(C705)&lt;18,"14-18",IF(HOUR(C705)&lt;22,"18-22","22-24"))))))</f>
        <v/>
      </c>
      <c r="AM705" s="21">
        <f>IF(B705="","",SUMIFS($X$7:X705,$AJ$7:AJ705,"&lt;&gt;No",$B$7:B705,"&lt;&gt;"))</f>
        <v/>
      </c>
      <c r="AN705" s="22">
        <f>IF(B705="","",SUMIFS($Y$7:Y705,$AJ$7:AJ705,"&lt;&gt;No",$B$7:B705,"&lt;&gt;"))</f>
        <v/>
      </c>
    </row>
    <row r="706">
      <c r="A706" s="16" t="n"/>
      <c r="B706" s="17" t="n"/>
      <c r="C706" s="18" t="n"/>
      <c r="D706" s="18" t="n"/>
      <c r="E706" s="16" t="n"/>
      <c r="F706" s="16" t="n"/>
      <c r="G706" s="16" t="n"/>
      <c r="H706" s="16" t="n"/>
      <c r="I706" s="16" t="n"/>
      <c r="J706" s="16" t="n"/>
      <c r="K706" s="16" t="n"/>
      <c r="L706" s="16" t="n"/>
      <c r="M706" s="19" t="n"/>
      <c r="N706" s="19" t="n"/>
      <c r="O706" s="19" t="n"/>
      <c r="P706" s="19" t="n"/>
      <c r="Q706" s="19" t="n"/>
      <c r="R706" s="20" t="n"/>
      <c r="S706" s="19" t="n"/>
      <c r="T706" s="20" t="n"/>
      <c r="U706" s="20" t="n"/>
      <c r="V706" s="20" t="n"/>
      <c r="W706" s="20" t="n"/>
      <c r="X706" s="21">
        <f>IF(T706="","",T706-IF(U706="",0,U706)-IF(V706="",0,V706)-IF(W706="",0,W706))</f>
        <v/>
      </c>
      <c r="Y706" s="22">
        <f>IF(OR(R706="",R706=0,X706=""),"",X706/R706)</f>
        <v/>
      </c>
      <c r="Z706" s="16" t="n"/>
      <c r="AA706" s="16" t="n"/>
      <c r="AB706" s="16" t="n"/>
      <c r="AC706" s="16" t="n"/>
      <c r="AD706" s="16" t="n"/>
      <c r="AE706" s="16" t="n"/>
      <c r="AF706" s="16" t="n"/>
      <c r="AG706" s="16" t="n"/>
      <c r="AH706" s="23" t="n"/>
      <c r="AI706" s="21">
        <f>IF(X706="","",IF(G706="MXN",X706,IF(AH706="","",X706*AH706)))</f>
        <v/>
      </c>
      <c r="AJ706" s="16" t="n"/>
      <c r="AK706" s="24">
        <f>IF(B706="","",CHOOSE(WEEKDAY(B706,2),"Lunes","Martes","Miércoles","Jueves","Viernes","Sábado","Domingo"))</f>
        <v/>
      </c>
      <c r="AL706" s="24">
        <f>IF(C706="","",IF(HOUR(C706)&lt;6,"00-06",IF(HOUR(C706)&lt;10,"06-10",IF(HOUR(C706)&lt;14,"10-14",IF(HOUR(C706)&lt;18,"14-18",IF(HOUR(C706)&lt;22,"18-22","22-24"))))))</f>
        <v/>
      </c>
      <c r="AM706" s="21">
        <f>IF(B706="","",SUMIFS($X$7:X706,$AJ$7:AJ706,"&lt;&gt;No",$B$7:B706,"&lt;&gt;"))</f>
        <v/>
      </c>
      <c r="AN706" s="22">
        <f>IF(B706="","",SUMIFS($Y$7:Y706,$AJ$7:AJ706,"&lt;&gt;No",$B$7:B706,"&lt;&gt;"))</f>
        <v/>
      </c>
    </row>
    <row r="707">
      <c r="A707" s="16" t="n"/>
      <c r="B707" s="17" t="n"/>
      <c r="C707" s="18" t="n"/>
      <c r="D707" s="18" t="n"/>
      <c r="E707" s="16" t="n"/>
      <c r="F707" s="16" t="n"/>
      <c r="G707" s="16" t="n"/>
      <c r="H707" s="16" t="n"/>
      <c r="I707" s="16" t="n"/>
      <c r="J707" s="16" t="n"/>
      <c r="K707" s="16" t="n"/>
      <c r="L707" s="16" t="n"/>
      <c r="M707" s="19" t="n"/>
      <c r="N707" s="19" t="n"/>
      <c r="O707" s="19" t="n"/>
      <c r="P707" s="19" t="n"/>
      <c r="Q707" s="19" t="n"/>
      <c r="R707" s="20" t="n"/>
      <c r="S707" s="19" t="n"/>
      <c r="T707" s="20" t="n"/>
      <c r="U707" s="20" t="n"/>
      <c r="V707" s="20" t="n"/>
      <c r="W707" s="20" t="n"/>
      <c r="X707" s="21">
        <f>IF(T707="","",T707-IF(U707="",0,U707)-IF(V707="",0,V707)-IF(W707="",0,W707))</f>
        <v/>
      </c>
      <c r="Y707" s="22">
        <f>IF(OR(R707="",R707=0,X707=""),"",X707/R707)</f>
        <v/>
      </c>
      <c r="Z707" s="16" t="n"/>
      <c r="AA707" s="16" t="n"/>
      <c r="AB707" s="16" t="n"/>
      <c r="AC707" s="16" t="n"/>
      <c r="AD707" s="16" t="n"/>
      <c r="AE707" s="16" t="n"/>
      <c r="AF707" s="16" t="n"/>
      <c r="AG707" s="16" t="n"/>
      <c r="AH707" s="23" t="n"/>
      <c r="AI707" s="21">
        <f>IF(X707="","",IF(G707="MXN",X707,IF(AH707="","",X707*AH707)))</f>
        <v/>
      </c>
      <c r="AJ707" s="16" t="n"/>
      <c r="AK707" s="24">
        <f>IF(B707="","",CHOOSE(WEEKDAY(B707,2),"Lunes","Martes","Miércoles","Jueves","Viernes","Sábado","Domingo"))</f>
        <v/>
      </c>
      <c r="AL707" s="24">
        <f>IF(C707="","",IF(HOUR(C707)&lt;6,"00-06",IF(HOUR(C707)&lt;10,"06-10",IF(HOUR(C707)&lt;14,"10-14",IF(HOUR(C707)&lt;18,"14-18",IF(HOUR(C707)&lt;22,"18-22","22-24"))))))</f>
        <v/>
      </c>
      <c r="AM707" s="21">
        <f>IF(B707="","",SUMIFS($X$7:X707,$AJ$7:AJ707,"&lt;&gt;No",$B$7:B707,"&lt;&gt;"))</f>
        <v/>
      </c>
      <c r="AN707" s="22">
        <f>IF(B707="","",SUMIFS($Y$7:Y707,$AJ$7:AJ707,"&lt;&gt;No",$B$7:B707,"&lt;&gt;"))</f>
        <v/>
      </c>
    </row>
    <row r="708">
      <c r="A708" s="16" t="n"/>
      <c r="B708" s="17" t="n"/>
      <c r="C708" s="18" t="n"/>
      <c r="D708" s="18" t="n"/>
      <c r="E708" s="16" t="n"/>
      <c r="F708" s="16" t="n"/>
      <c r="G708" s="16" t="n"/>
      <c r="H708" s="16" t="n"/>
      <c r="I708" s="16" t="n"/>
      <c r="J708" s="16" t="n"/>
      <c r="K708" s="16" t="n"/>
      <c r="L708" s="16" t="n"/>
      <c r="M708" s="19" t="n"/>
      <c r="N708" s="19" t="n"/>
      <c r="O708" s="19" t="n"/>
      <c r="P708" s="19" t="n"/>
      <c r="Q708" s="19" t="n"/>
      <c r="R708" s="20" t="n"/>
      <c r="S708" s="19" t="n"/>
      <c r="T708" s="20" t="n"/>
      <c r="U708" s="20" t="n"/>
      <c r="V708" s="20" t="n"/>
      <c r="W708" s="20" t="n"/>
      <c r="X708" s="21">
        <f>IF(T708="","",T708-IF(U708="",0,U708)-IF(V708="",0,V708)-IF(W708="",0,W708))</f>
        <v/>
      </c>
      <c r="Y708" s="22">
        <f>IF(OR(R708="",R708=0,X708=""),"",X708/R708)</f>
        <v/>
      </c>
      <c r="Z708" s="16" t="n"/>
      <c r="AA708" s="16" t="n"/>
      <c r="AB708" s="16" t="n"/>
      <c r="AC708" s="16" t="n"/>
      <c r="AD708" s="16" t="n"/>
      <c r="AE708" s="16" t="n"/>
      <c r="AF708" s="16" t="n"/>
      <c r="AG708" s="16" t="n"/>
      <c r="AH708" s="23" t="n"/>
      <c r="AI708" s="21">
        <f>IF(X708="","",IF(G708="MXN",X708,IF(AH708="","",X708*AH708)))</f>
        <v/>
      </c>
      <c r="AJ708" s="16" t="n"/>
      <c r="AK708" s="24">
        <f>IF(B708="","",CHOOSE(WEEKDAY(B708,2),"Lunes","Martes","Miércoles","Jueves","Viernes","Sábado","Domingo"))</f>
        <v/>
      </c>
      <c r="AL708" s="24">
        <f>IF(C708="","",IF(HOUR(C708)&lt;6,"00-06",IF(HOUR(C708)&lt;10,"06-10",IF(HOUR(C708)&lt;14,"10-14",IF(HOUR(C708)&lt;18,"14-18",IF(HOUR(C708)&lt;22,"18-22","22-24"))))))</f>
        <v/>
      </c>
      <c r="AM708" s="21">
        <f>IF(B708="","",SUMIFS($X$7:X708,$AJ$7:AJ708,"&lt;&gt;No",$B$7:B708,"&lt;&gt;"))</f>
        <v/>
      </c>
      <c r="AN708" s="22">
        <f>IF(B708="","",SUMIFS($Y$7:Y708,$AJ$7:AJ708,"&lt;&gt;No",$B$7:B708,"&lt;&gt;"))</f>
        <v/>
      </c>
    </row>
    <row r="709">
      <c r="A709" s="16" t="n"/>
      <c r="B709" s="17" t="n"/>
      <c r="C709" s="18" t="n"/>
      <c r="D709" s="18" t="n"/>
      <c r="E709" s="16" t="n"/>
      <c r="F709" s="16" t="n"/>
      <c r="G709" s="16" t="n"/>
      <c r="H709" s="16" t="n"/>
      <c r="I709" s="16" t="n"/>
      <c r="J709" s="16" t="n"/>
      <c r="K709" s="16" t="n"/>
      <c r="L709" s="16" t="n"/>
      <c r="M709" s="19" t="n"/>
      <c r="N709" s="19" t="n"/>
      <c r="O709" s="19" t="n"/>
      <c r="P709" s="19" t="n"/>
      <c r="Q709" s="19" t="n"/>
      <c r="R709" s="20" t="n"/>
      <c r="S709" s="19" t="n"/>
      <c r="T709" s="20" t="n"/>
      <c r="U709" s="20" t="n"/>
      <c r="V709" s="20" t="n"/>
      <c r="W709" s="20" t="n"/>
      <c r="X709" s="21">
        <f>IF(T709="","",T709-IF(U709="",0,U709)-IF(V709="",0,V709)-IF(W709="",0,W709))</f>
        <v/>
      </c>
      <c r="Y709" s="22">
        <f>IF(OR(R709="",R709=0,X709=""),"",X709/R709)</f>
        <v/>
      </c>
      <c r="Z709" s="16" t="n"/>
      <c r="AA709" s="16" t="n"/>
      <c r="AB709" s="16" t="n"/>
      <c r="AC709" s="16" t="n"/>
      <c r="AD709" s="16" t="n"/>
      <c r="AE709" s="16" t="n"/>
      <c r="AF709" s="16" t="n"/>
      <c r="AG709" s="16" t="n"/>
      <c r="AH709" s="23" t="n"/>
      <c r="AI709" s="21">
        <f>IF(X709="","",IF(G709="MXN",X709,IF(AH709="","",X709*AH709)))</f>
        <v/>
      </c>
      <c r="AJ709" s="16" t="n"/>
      <c r="AK709" s="24">
        <f>IF(B709="","",CHOOSE(WEEKDAY(B709,2),"Lunes","Martes","Miércoles","Jueves","Viernes","Sábado","Domingo"))</f>
        <v/>
      </c>
      <c r="AL709" s="24">
        <f>IF(C709="","",IF(HOUR(C709)&lt;6,"00-06",IF(HOUR(C709)&lt;10,"06-10",IF(HOUR(C709)&lt;14,"10-14",IF(HOUR(C709)&lt;18,"14-18",IF(HOUR(C709)&lt;22,"18-22","22-24"))))))</f>
        <v/>
      </c>
      <c r="AM709" s="21">
        <f>IF(B709="","",SUMIFS($X$7:X709,$AJ$7:AJ709,"&lt;&gt;No",$B$7:B709,"&lt;&gt;"))</f>
        <v/>
      </c>
      <c r="AN709" s="22">
        <f>IF(B709="","",SUMIFS($Y$7:Y709,$AJ$7:AJ709,"&lt;&gt;No",$B$7:B709,"&lt;&gt;"))</f>
        <v/>
      </c>
    </row>
    <row r="710">
      <c r="A710" s="16" t="n"/>
      <c r="B710" s="17" t="n"/>
      <c r="C710" s="18" t="n"/>
      <c r="D710" s="18" t="n"/>
      <c r="E710" s="16" t="n"/>
      <c r="F710" s="16" t="n"/>
      <c r="G710" s="16" t="n"/>
      <c r="H710" s="16" t="n"/>
      <c r="I710" s="16" t="n"/>
      <c r="J710" s="16" t="n"/>
      <c r="K710" s="16" t="n"/>
      <c r="L710" s="16" t="n"/>
      <c r="M710" s="19" t="n"/>
      <c r="N710" s="19" t="n"/>
      <c r="O710" s="19" t="n"/>
      <c r="P710" s="19" t="n"/>
      <c r="Q710" s="19" t="n"/>
      <c r="R710" s="20" t="n"/>
      <c r="S710" s="19" t="n"/>
      <c r="T710" s="20" t="n"/>
      <c r="U710" s="20" t="n"/>
      <c r="V710" s="20" t="n"/>
      <c r="W710" s="20" t="n"/>
      <c r="X710" s="21">
        <f>IF(T710="","",T710-IF(U710="",0,U710)-IF(V710="",0,V710)-IF(W710="",0,W710))</f>
        <v/>
      </c>
      <c r="Y710" s="22">
        <f>IF(OR(R710="",R710=0,X710=""),"",X710/R710)</f>
        <v/>
      </c>
      <c r="Z710" s="16" t="n"/>
      <c r="AA710" s="16" t="n"/>
      <c r="AB710" s="16" t="n"/>
      <c r="AC710" s="16" t="n"/>
      <c r="AD710" s="16" t="n"/>
      <c r="AE710" s="16" t="n"/>
      <c r="AF710" s="16" t="n"/>
      <c r="AG710" s="16" t="n"/>
      <c r="AH710" s="23" t="n"/>
      <c r="AI710" s="21">
        <f>IF(X710="","",IF(G710="MXN",X710,IF(AH710="","",X710*AH710)))</f>
        <v/>
      </c>
      <c r="AJ710" s="16" t="n"/>
      <c r="AK710" s="24">
        <f>IF(B710="","",CHOOSE(WEEKDAY(B710,2),"Lunes","Martes","Miércoles","Jueves","Viernes","Sábado","Domingo"))</f>
        <v/>
      </c>
      <c r="AL710" s="24">
        <f>IF(C710="","",IF(HOUR(C710)&lt;6,"00-06",IF(HOUR(C710)&lt;10,"06-10",IF(HOUR(C710)&lt;14,"10-14",IF(HOUR(C710)&lt;18,"14-18",IF(HOUR(C710)&lt;22,"18-22","22-24"))))))</f>
        <v/>
      </c>
      <c r="AM710" s="21">
        <f>IF(B710="","",SUMIFS($X$7:X710,$AJ$7:AJ710,"&lt;&gt;No",$B$7:B710,"&lt;&gt;"))</f>
        <v/>
      </c>
      <c r="AN710" s="22">
        <f>IF(B710="","",SUMIFS($Y$7:Y710,$AJ$7:AJ710,"&lt;&gt;No",$B$7:B710,"&lt;&gt;"))</f>
        <v/>
      </c>
    </row>
    <row r="711">
      <c r="A711" s="16" t="n"/>
      <c r="B711" s="17" t="n"/>
      <c r="C711" s="18" t="n"/>
      <c r="D711" s="18" t="n"/>
      <c r="E711" s="16" t="n"/>
      <c r="F711" s="16" t="n"/>
      <c r="G711" s="16" t="n"/>
      <c r="H711" s="16" t="n"/>
      <c r="I711" s="16" t="n"/>
      <c r="J711" s="16" t="n"/>
      <c r="K711" s="16" t="n"/>
      <c r="L711" s="16" t="n"/>
      <c r="M711" s="19" t="n"/>
      <c r="N711" s="19" t="n"/>
      <c r="O711" s="19" t="n"/>
      <c r="P711" s="19" t="n"/>
      <c r="Q711" s="19" t="n"/>
      <c r="R711" s="20" t="n"/>
      <c r="S711" s="19" t="n"/>
      <c r="T711" s="20" t="n"/>
      <c r="U711" s="20" t="n"/>
      <c r="V711" s="20" t="n"/>
      <c r="W711" s="20" t="n"/>
      <c r="X711" s="21">
        <f>IF(T711="","",T711-IF(U711="",0,U711)-IF(V711="",0,V711)-IF(W711="",0,W711))</f>
        <v/>
      </c>
      <c r="Y711" s="22">
        <f>IF(OR(R711="",R711=0,X711=""),"",X711/R711)</f>
        <v/>
      </c>
      <c r="Z711" s="16" t="n"/>
      <c r="AA711" s="16" t="n"/>
      <c r="AB711" s="16" t="n"/>
      <c r="AC711" s="16" t="n"/>
      <c r="AD711" s="16" t="n"/>
      <c r="AE711" s="16" t="n"/>
      <c r="AF711" s="16" t="n"/>
      <c r="AG711" s="16" t="n"/>
      <c r="AH711" s="23" t="n"/>
      <c r="AI711" s="21">
        <f>IF(X711="","",IF(G711="MXN",X711,IF(AH711="","",X711*AH711)))</f>
        <v/>
      </c>
      <c r="AJ711" s="16" t="n"/>
      <c r="AK711" s="24">
        <f>IF(B711="","",CHOOSE(WEEKDAY(B711,2),"Lunes","Martes","Miércoles","Jueves","Viernes","Sábado","Domingo"))</f>
        <v/>
      </c>
      <c r="AL711" s="24">
        <f>IF(C711="","",IF(HOUR(C711)&lt;6,"00-06",IF(HOUR(C711)&lt;10,"06-10",IF(HOUR(C711)&lt;14,"10-14",IF(HOUR(C711)&lt;18,"14-18",IF(HOUR(C711)&lt;22,"18-22","22-24"))))))</f>
        <v/>
      </c>
      <c r="AM711" s="21">
        <f>IF(B711="","",SUMIFS($X$7:X711,$AJ$7:AJ711,"&lt;&gt;No",$B$7:B711,"&lt;&gt;"))</f>
        <v/>
      </c>
      <c r="AN711" s="22">
        <f>IF(B711="","",SUMIFS($Y$7:Y711,$AJ$7:AJ711,"&lt;&gt;No",$B$7:B711,"&lt;&gt;"))</f>
        <v/>
      </c>
    </row>
    <row r="712">
      <c r="A712" s="16" t="n"/>
      <c r="B712" s="17" t="n"/>
      <c r="C712" s="18" t="n"/>
      <c r="D712" s="18" t="n"/>
      <c r="E712" s="16" t="n"/>
      <c r="F712" s="16" t="n"/>
      <c r="G712" s="16" t="n"/>
      <c r="H712" s="16" t="n"/>
      <c r="I712" s="16" t="n"/>
      <c r="J712" s="16" t="n"/>
      <c r="K712" s="16" t="n"/>
      <c r="L712" s="16" t="n"/>
      <c r="M712" s="19" t="n"/>
      <c r="N712" s="19" t="n"/>
      <c r="O712" s="19" t="n"/>
      <c r="P712" s="19" t="n"/>
      <c r="Q712" s="19" t="n"/>
      <c r="R712" s="20" t="n"/>
      <c r="S712" s="19" t="n"/>
      <c r="T712" s="20" t="n"/>
      <c r="U712" s="20" t="n"/>
      <c r="V712" s="20" t="n"/>
      <c r="W712" s="20" t="n"/>
      <c r="X712" s="21">
        <f>IF(T712="","",T712-IF(U712="",0,U712)-IF(V712="",0,V712)-IF(W712="",0,W712))</f>
        <v/>
      </c>
      <c r="Y712" s="22">
        <f>IF(OR(R712="",R712=0,X712=""),"",X712/R712)</f>
        <v/>
      </c>
      <c r="Z712" s="16" t="n"/>
      <c r="AA712" s="16" t="n"/>
      <c r="AB712" s="16" t="n"/>
      <c r="AC712" s="16" t="n"/>
      <c r="AD712" s="16" t="n"/>
      <c r="AE712" s="16" t="n"/>
      <c r="AF712" s="16" t="n"/>
      <c r="AG712" s="16" t="n"/>
      <c r="AH712" s="23" t="n"/>
      <c r="AI712" s="21">
        <f>IF(X712="","",IF(G712="MXN",X712,IF(AH712="","",X712*AH712)))</f>
        <v/>
      </c>
      <c r="AJ712" s="16" t="n"/>
      <c r="AK712" s="24">
        <f>IF(B712="","",CHOOSE(WEEKDAY(B712,2),"Lunes","Martes","Miércoles","Jueves","Viernes","Sábado","Domingo"))</f>
        <v/>
      </c>
      <c r="AL712" s="24">
        <f>IF(C712="","",IF(HOUR(C712)&lt;6,"00-06",IF(HOUR(C712)&lt;10,"06-10",IF(HOUR(C712)&lt;14,"10-14",IF(HOUR(C712)&lt;18,"14-18",IF(HOUR(C712)&lt;22,"18-22","22-24"))))))</f>
        <v/>
      </c>
      <c r="AM712" s="21">
        <f>IF(B712="","",SUMIFS($X$7:X712,$AJ$7:AJ712,"&lt;&gt;No",$B$7:B712,"&lt;&gt;"))</f>
        <v/>
      </c>
      <c r="AN712" s="22">
        <f>IF(B712="","",SUMIFS($Y$7:Y712,$AJ$7:AJ712,"&lt;&gt;No",$B$7:B712,"&lt;&gt;"))</f>
        <v/>
      </c>
    </row>
    <row r="713">
      <c r="A713" s="16" t="n"/>
      <c r="B713" s="17" t="n"/>
      <c r="C713" s="18" t="n"/>
      <c r="D713" s="18" t="n"/>
      <c r="E713" s="16" t="n"/>
      <c r="F713" s="16" t="n"/>
      <c r="G713" s="16" t="n"/>
      <c r="H713" s="16" t="n"/>
      <c r="I713" s="16" t="n"/>
      <c r="J713" s="16" t="n"/>
      <c r="K713" s="16" t="n"/>
      <c r="L713" s="16" t="n"/>
      <c r="M713" s="19" t="n"/>
      <c r="N713" s="19" t="n"/>
      <c r="O713" s="19" t="n"/>
      <c r="P713" s="19" t="n"/>
      <c r="Q713" s="19" t="n"/>
      <c r="R713" s="20" t="n"/>
      <c r="S713" s="19" t="n"/>
      <c r="T713" s="20" t="n"/>
      <c r="U713" s="20" t="n"/>
      <c r="V713" s="20" t="n"/>
      <c r="W713" s="20" t="n"/>
      <c r="X713" s="21">
        <f>IF(T713="","",T713-IF(U713="",0,U713)-IF(V713="",0,V713)-IF(W713="",0,W713))</f>
        <v/>
      </c>
      <c r="Y713" s="22">
        <f>IF(OR(R713="",R713=0,X713=""),"",X713/R713)</f>
        <v/>
      </c>
      <c r="Z713" s="16" t="n"/>
      <c r="AA713" s="16" t="n"/>
      <c r="AB713" s="16" t="n"/>
      <c r="AC713" s="16" t="n"/>
      <c r="AD713" s="16" t="n"/>
      <c r="AE713" s="16" t="n"/>
      <c r="AF713" s="16" t="n"/>
      <c r="AG713" s="16" t="n"/>
      <c r="AH713" s="23" t="n"/>
      <c r="AI713" s="21">
        <f>IF(X713="","",IF(G713="MXN",X713,IF(AH713="","",X713*AH713)))</f>
        <v/>
      </c>
      <c r="AJ713" s="16" t="n"/>
      <c r="AK713" s="24">
        <f>IF(B713="","",CHOOSE(WEEKDAY(B713,2),"Lunes","Martes","Miércoles","Jueves","Viernes","Sábado","Domingo"))</f>
        <v/>
      </c>
      <c r="AL713" s="24">
        <f>IF(C713="","",IF(HOUR(C713)&lt;6,"00-06",IF(HOUR(C713)&lt;10,"06-10",IF(HOUR(C713)&lt;14,"10-14",IF(HOUR(C713)&lt;18,"14-18",IF(HOUR(C713)&lt;22,"18-22","22-24"))))))</f>
        <v/>
      </c>
      <c r="AM713" s="21">
        <f>IF(B713="","",SUMIFS($X$7:X713,$AJ$7:AJ713,"&lt;&gt;No",$B$7:B713,"&lt;&gt;"))</f>
        <v/>
      </c>
      <c r="AN713" s="22">
        <f>IF(B713="","",SUMIFS($Y$7:Y713,$AJ$7:AJ713,"&lt;&gt;No",$B$7:B713,"&lt;&gt;"))</f>
        <v/>
      </c>
    </row>
    <row r="714">
      <c r="A714" s="16" t="n"/>
      <c r="B714" s="17" t="n"/>
      <c r="C714" s="18" t="n"/>
      <c r="D714" s="18" t="n"/>
      <c r="E714" s="16" t="n"/>
      <c r="F714" s="16" t="n"/>
      <c r="G714" s="16" t="n"/>
      <c r="H714" s="16" t="n"/>
      <c r="I714" s="16" t="n"/>
      <c r="J714" s="16" t="n"/>
      <c r="K714" s="16" t="n"/>
      <c r="L714" s="16" t="n"/>
      <c r="M714" s="19" t="n"/>
      <c r="N714" s="19" t="n"/>
      <c r="O714" s="19" t="n"/>
      <c r="P714" s="19" t="n"/>
      <c r="Q714" s="19" t="n"/>
      <c r="R714" s="20" t="n"/>
      <c r="S714" s="19" t="n"/>
      <c r="T714" s="20" t="n"/>
      <c r="U714" s="20" t="n"/>
      <c r="V714" s="20" t="n"/>
      <c r="W714" s="20" t="n"/>
      <c r="X714" s="21">
        <f>IF(T714="","",T714-IF(U714="",0,U714)-IF(V714="",0,V714)-IF(W714="",0,W714))</f>
        <v/>
      </c>
      <c r="Y714" s="22">
        <f>IF(OR(R714="",R714=0,X714=""),"",X714/R714)</f>
        <v/>
      </c>
      <c r="Z714" s="16" t="n"/>
      <c r="AA714" s="16" t="n"/>
      <c r="AB714" s="16" t="n"/>
      <c r="AC714" s="16" t="n"/>
      <c r="AD714" s="16" t="n"/>
      <c r="AE714" s="16" t="n"/>
      <c r="AF714" s="16" t="n"/>
      <c r="AG714" s="16" t="n"/>
      <c r="AH714" s="23" t="n"/>
      <c r="AI714" s="21">
        <f>IF(X714="","",IF(G714="MXN",X714,IF(AH714="","",X714*AH714)))</f>
        <v/>
      </c>
      <c r="AJ714" s="16" t="n"/>
      <c r="AK714" s="24">
        <f>IF(B714="","",CHOOSE(WEEKDAY(B714,2),"Lunes","Martes","Miércoles","Jueves","Viernes","Sábado","Domingo"))</f>
        <v/>
      </c>
      <c r="AL714" s="24">
        <f>IF(C714="","",IF(HOUR(C714)&lt;6,"00-06",IF(HOUR(C714)&lt;10,"06-10",IF(HOUR(C714)&lt;14,"10-14",IF(HOUR(C714)&lt;18,"14-18",IF(HOUR(C714)&lt;22,"18-22","22-24"))))))</f>
        <v/>
      </c>
      <c r="AM714" s="21">
        <f>IF(B714="","",SUMIFS($X$7:X714,$AJ$7:AJ714,"&lt;&gt;No",$B$7:B714,"&lt;&gt;"))</f>
        <v/>
      </c>
      <c r="AN714" s="22">
        <f>IF(B714="","",SUMIFS($Y$7:Y714,$AJ$7:AJ714,"&lt;&gt;No",$B$7:B714,"&lt;&gt;"))</f>
        <v/>
      </c>
    </row>
    <row r="715">
      <c r="A715" s="16" t="n"/>
      <c r="B715" s="17" t="n"/>
      <c r="C715" s="18" t="n"/>
      <c r="D715" s="18" t="n"/>
      <c r="E715" s="16" t="n"/>
      <c r="F715" s="16" t="n"/>
      <c r="G715" s="16" t="n"/>
      <c r="H715" s="16" t="n"/>
      <c r="I715" s="16" t="n"/>
      <c r="J715" s="16" t="n"/>
      <c r="K715" s="16" t="n"/>
      <c r="L715" s="16" t="n"/>
      <c r="M715" s="19" t="n"/>
      <c r="N715" s="19" t="n"/>
      <c r="O715" s="19" t="n"/>
      <c r="P715" s="19" t="n"/>
      <c r="Q715" s="19" t="n"/>
      <c r="R715" s="20" t="n"/>
      <c r="S715" s="19" t="n"/>
      <c r="T715" s="20" t="n"/>
      <c r="U715" s="20" t="n"/>
      <c r="V715" s="20" t="n"/>
      <c r="W715" s="20" t="n"/>
      <c r="X715" s="21">
        <f>IF(T715="","",T715-IF(U715="",0,U715)-IF(V715="",0,V715)-IF(W715="",0,W715))</f>
        <v/>
      </c>
      <c r="Y715" s="22">
        <f>IF(OR(R715="",R715=0,X715=""),"",X715/R715)</f>
        <v/>
      </c>
      <c r="Z715" s="16" t="n"/>
      <c r="AA715" s="16" t="n"/>
      <c r="AB715" s="16" t="n"/>
      <c r="AC715" s="16" t="n"/>
      <c r="AD715" s="16" t="n"/>
      <c r="AE715" s="16" t="n"/>
      <c r="AF715" s="16" t="n"/>
      <c r="AG715" s="16" t="n"/>
      <c r="AH715" s="23" t="n"/>
      <c r="AI715" s="21">
        <f>IF(X715="","",IF(G715="MXN",X715,IF(AH715="","",X715*AH715)))</f>
        <v/>
      </c>
      <c r="AJ715" s="16" t="n"/>
      <c r="AK715" s="24">
        <f>IF(B715="","",CHOOSE(WEEKDAY(B715,2),"Lunes","Martes","Miércoles","Jueves","Viernes","Sábado","Domingo"))</f>
        <v/>
      </c>
      <c r="AL715" s="24">
        <f>IF(C715="","",IF(HOUR(C715)&lt;6,"00-06",IF(HOUR(C715)&lt;10,"06-10",IF(HOUR(C715)&lt;14,"10-14",IF(HOUR(C715)&lt;18,"14-18",IF(HOUR(C715)&lt;22,"18-22","22-24"))))))</f>
        <v/>
      </c>
      <c r="AM715" s="21">
        <f>IF(B715="","",SUMIFS($X$7:X715,$AJ$7:AJ715,"&lt;&gt;No",$B$7:B715,"&lt;&gt;"))</f>
        <v/>
      </c>
      <c r="AN715" s="22">
        <f>IF(B715="","",SUMIFS($Y$7:Y715,$AJ$7:AJ715,"&lt;&gt;No",$B$7:B715,"&lt;&gt;"))</f>
        <v/>
      </c>
    </row>
    <row r="716">
      <c r="A716" s="16" t="n"/>
      <c r="B716" s="17" t="n"/>
      <c r="C716" s="18" t="n"/>
      <c r="D716" s="18" t="n"/>
      <c r="E716" s="16" t="n"/>
      <c r="F716" s="16" t="n"/>
      <c r="G716" s="16" t="n"/>
      <c r="H716" s="16" t="n"/>
      <c r="I716" s="16" t="n"/>
      <c r="J716" s="16" t="n"/>
      <c r="K716" s="16" t="n"/>
      <c r="L716" s="16" t="n"/>
      <c r="M716" s="19" t="n"/>
      <c r="N716" s="19" t="n"/>
      <c r="O716" s="19" t="n"/>
      <c r="P716" s="19" t="n"/>
      <c r="Q716" s="19" t="n"/>
      <c r="R716" s="20" t="n"/>
      <c r="S716" s="19" t="n"/>
      <c r="T716" s="20" t="n"/>
      <c r="U716" s="20" t="n"/>
      <c r="V716" s="20" t="n"/>
      <c r="W716" s="20" t="n"/>
      <c r="X716" s="21">
        <f>IF(T716="","",T716-IF(U716="",0,U716)-IF(V716="",0,V716)-IF(W716="",0,W716))</f>
        <v/>
      </c>
      <c r="Y716" s="22">
        <f>IF(OR(R716="",R716=0,X716=""),"",X716/R716)</f>
        <v/>
      </c>
      <c r="Z716" s="16" t="n"/>
      <c r="AA716" s="16" t="n"/>
      <c r="AB716" s="16" t="n"/>
      <c r="AC716" s="16" t="n"/>
      <c r="AD716" s="16" t="n"/>
      <c r="AE716" s="16" t="n"/>
      <c r="AF716" s="16" t="n"/>
      <c r="AG716" s="16" t="n"/>
      <c r="AH716" s="23" t="n"/>
      <c r="AI716" s="21">
        <f>IF(X716="","",IF(G716="MXN",X716,IF(AH716="","",X716*AH716)))</f>
        <v/>
      </c>
      <c r="AJ716" s="16" t="n"/>
      <c r="AK716" s="24">
        <f>IF(B716="","",CHOOSE(WEEKDAY(B716,2),"Lunes","Martes","Miércoles","Jueves","Viernes","Sábado","Domingo"))</f>
        <v/>
      </c>
      <c r="AL716" s="24">
        <f>IF(C716="","",IF(HOUR(C716)&lt;6,"00-06",IF(HOUR(C716)&lt;10,"06-10",IF(HOUR(C716)&lt;14,"10-14",IF(HOUR(C716)&lt;18,"14-18",IF(HOUR(C716)&lt;22,"18-22","22-24"))))))</f>
        <v/>
      </c>
      <c r="AM716" s="21">
        <f>IF(B716="","",SUMIFS($X$7:X716,$AJ$7:AJ716,"&lt;&gt;No",$B$7:B716,"&lt;&gt;"))</f>
        <v/>
      </c>
      <c r="AN716" s="22">
        <f>IF(B716="","",SUMIFS($Y$7:Y716,$AJ$7:AJ716,"&lt;&gt;No",$B$7:B716,"&lt;&gt;"))</f>
        <v/>
      </c>
    </row>
    <row r="717">
      <c r="A717" s="16" t="n"/>
      <c r="B717" s="17" t="n"/>
      <c r="C717" s="18" t="n"/>
      <c r="D717" s="18" t="n"/>
      <c r="E717" s="16" t="n"/>
      <c r="F717" s="16" t="n"/>
      <c r="G717" s="16" t="n"/>
      <c r="H717" s="16" t="n"/>
      <c r="I717" s="16" t="n"/>
      <c r="J717" s="16" t="n"/>
      <c r="K717" s="16" t="n"/>
      <c r="L717" s="16" t="n"/>
      <c r="M717" s="19" t="n"/>
      <c r="N717" s="19" t="n"/>
      <c r="O717" s="19" t="n"/>
      <c r="P717" s="19" t="n"/>
      <c r="Q717" s="19" t="n"/>
      <c r="R717" s="20" t="n"/>
      <c r="S717" s="19" t="n"/>
      <c r="T717" s="20" t="n"/>
      <c r="U717" s="20" t="n"/>
      <c r="V717" s="20" t="n"/>
      <c r="W717" s="20" t="n"/>
      <c r="X717" s="21">
        <f>IF(T717="","",T717-IF(U717="",0,U717)-IF(V717="",0,V717)-IF(W717="",0,W717))</f>
        <v/>
      </c>
      <c r="Y717" s="22">
        <f>IF(OR(R717="",R717=0,X717=""),"",X717/R717)</f>
        <v/>
      </c>
      <c r="Z717" s="16" t="n"/>
      <c r="AA717" s="16" t="n"/>
      <c r="AB717" s="16" t="n"/>
      <c r="AC717" s="16" t="n"/>
      <c r="AD717" s="16" t="n"/>
      <c r="AE717" s="16" t="n"/>
      <c r="AF717" s="16" t="n"/>
      <c r="AG717" s="16" t="n"/>
      <c r="AH717" s="23" t="n"/>
      <c r="AI717" s="21">
        <f>IF(X717="","",IF(G717="MXN",X717,IF(AH717="","",X717*AH717)))</f>
        <v/>
      </c>
      <c r="AJ717" s="16" t="n"/>
      <c r="AK717" s="24">
        <f>IF(B717="","",CHOOSE(WEEKDAY(B717,2),"Lunes","Martes","Miércoles","Jueves","Viernes","Sábado","Domingo"))</f>
        <v/>
      </c>
      <c r="AL717" s="24">
        <f>IF(C717="","",IF(HOUR(C717)&lt;6,"00-06",IF(HOUR(C717)&lt;10,"06-10",IF(HOUR(C717)&lt;14,"10-14",IF(HOUR(C717)&lt;18,"14-18",IF(HOUR(C717)&lt;22,"18-22","22-24"))))))</f>
        <v/>
      </c>
      <c r="AM717" s="21">
        <f>IF(B717="","",SUMIFS($X$7:X717,$AJ$7:AJ717,"&lt;&gt;No",$B$7:B717,"&lt;&gt;"))</f>
        <v/>
      </c>
      <c r="AN717" s="22">
        <f>IF(B717="","",SUMIFS($Y$7:Y717,$AJ$7:AJ717,"&lt;&gt;No",$B$7:B717,"&lt;&gt;"))</f>
        <v/>
      </c>
    </row>
    <row r="718">
      <c r="A718" s="16" t="n"/>
      <c r="B718" s="17" t="n"/>
      <c r="C718" s="18" t="n"/>
      <c r="D718" s="18" t="n"/>
      <c r="E718" s="16" t="n"/>
      <c r="F718" s="16" t="n"/>
      <c r="G718" s="16" t="n"/>
      <c r="H718" s="16" t="n"/>
      <c r="I718" s="16" t="n"/>
      <c r="J718" s="16" t="n"/>
      <c r="K718" s="16" t="n"/>
      <c r="L718" s="16" t="n"/>
      <c r="M718" s="19" t="n"/>
      <c r="N718" s="19" t="n"/>
      <c r="O718" s="19" t="n"/>
      <c r="P718" s="19" t="n"/>
      <c r="Q718" s="19" t="n"/>
      <c r="R718" s="20" t="n"/>
      <c r="S718" s="19" t="n"/>
      <c r="T718" s="20" t="n"/>
      <c r="U718" s="20" t="n"/>
      <c r="V718" s="20" t="n"/>
      <c r="W718" s="20" t="n"/>
      <c r="X718" s="21">
        <f>IF(T718="","",T718-IF(U718="",0,U718)-IF(V718="",0,V718)-IF(W718="",0,W718))</f>
        <v/>
      </c>
      <c r="Y718" s="22">
        <f>IF(OR(R718="",R718=0,X718=""),"",X718/R718)</f>
        <v/>
      </c>
      <c r="Z718" s="16" t="n"/>
      <c r="AA718" s="16" t="n"/>
      <c r="AB718" s="16" t="n"/>
      <c r="AC718" s="16" t="n"/>
      <c r="AD718" s="16" t="n"/>
      <c r="AE718" s="16" t="n"/>
      <c r="AF718" s="16" t="n"/>
      <c r="AG718" s="16" t="n"/>
      <c r="AH718" s="23" t="n"/>
      <c r="AI718" s="21">
        <f>IF(X718="","",IF(G718="MXN",X718,IF(AH718="","",X718*AH718)))</f>
        <v/>
      </c>
      <c r="AJ718" s="16" t="n"/>
      <c r="AK718" s="24">
        <f>IF(B718="","",CHOOSE(WEEKDAY(B718,2),"Lunes","Martes","Miércoles","Jueves","Viernes","Sábado","Domingo"))</f>
        <v/>
      </c>
      <c r="AL718" s="24">
        <f>IF(C718="","",IF(HOUR(C718)&lt;6,"00-06",IF(HOUR(C718)&lt;10,"06-10",IF(HOUR(C718)&lt;14,"10-14",IF(HOUR(C718)&lt;18,"14-18",IF(HOUR(C718)&lt;22,"18-22","22-24"))))))</f>
        <v/>
      </c>
      <c r="AM718" s="21">
        <f>IF(B718="","",SUMIFS($X$7:X718,$AJ$7:AJ718,"&lt;&gt;No",$B$7:B718,"&lt;&gt;"))</f>
        <v/>
      </c>
      <c r="AN718" s="22">
        <f>IF(B718="","",SUMIFS($Y$7:Y718,$AJ$7:AJ718,"&lt;&gt;No",$B$7:B718,"&lt;&gt;"))</f>
        <v/>
      </c>
    </row>
    <row r="719">
      <c r="A719" s="16" t="n"/>
      <c r="B719" s="17" t="n"/>
      <c r="C719" s="18" t="n"/>
      <c r="D719" s="18" t="n"/>
      <c r="E719" s="16" t="n"/>
      <c r="F719" s="16" t="n"/>
      <c r="G719" s="16" t="n"/>
      <c r="H719" s="16" t="n"/>
      <c r="I719" s="16" t="n"/>
      <c r="J719" s="16" t="n"/>
      <c r="K719" s="16" t="n"/>
      <c r="L719" s="16" t="n"/>
      <c r="M719" s="19" t="n"/>
      <c r="N719" s="19" t="n"/>
      <c r="O719" s="19" t="n"/>
      <c r="P719" s="19" t="n"/>
      <c r="Q719" s="19" t="n"/>
      <c r="R719" s="20" t="n"/>
      <c r="S719" s="19" t="n"/>
      <c r="T719" s="20" t="n"/>
      <c r="U719" s="20" t="n"/>
      <c r="V719" s="20" t="n"/>
      <c r="W719" s="20" t="n"/>
      <c r="X719" s="21">
        <f>IF(T719="","",T719-IF(U719="",0,U719)-IF(V719="",0,V719)-IF(W719="",0,W719))</f>
        <v/>
      </c>
      <c r="Y719" s="22">
        <f>IF(OR(R719="",R719=0,X719=""),"",X719/R719)</f>
        <v/>
      </c>
      <c r="Z719" s="16" t="n"/>
      <c r="AA719" s="16" t="n"/>
      <c r="AB719" s="16" t="n"/>
      <c r="AC719" s="16" t="n"/>
      <c r="AD719" s="16" t="n"/>
      <c r="AE719" s="16" t="n"/>
      <c r="AF719" s="16" t="n"/>
      <c r="AG719" s="16" t="n"/>
      <c r="AH719" s="23" t="n"/>
      <c r="AI719" s="21">
        <f>IF(X719="","",IF(G719="MXN",X719,IF(AH719="","",X719*AH719)))</f>
        <v/>
      </c>
      <c r="AJ719" s="16" t="n"/>
      <c r="AK719" s="24">
        <f>IF(B719="","",CHOOSE(WEEKDAY(B719,2),"Lunes","Martes","Miércoles","Jueves","Viernes","Sábado","Domingo"))</f>
        <v/>
      </c>
      <c r="AL719" s="24">
        <f>IF(C719="","",IF(HOUR(C719)&lt;6,"00-06",IF(HOUR(C719)&lt;10,"06-10",IF(HOUR(C719)&lt;14,"10-14",IF(HOUR(C719)&lt;18,"14-18",IF(HOUR(C719)&lt;22,"18-22","22-24"))))))</f>
        <v/>
      </c>
      <c r="AM719" s="21">
        <f>IF(B719="","",SUMIFS($X$7:X719,$AJ$7:AJ719,"&lt;&gt;No",$B$7:B719,"&lt;&gt;"))</f>
        <v/>
      </c>
      <c r="AN719" s="22">
        <f>IF(B719="","",SUMIFS($Y$7:Y719,$AJ$7:AJ719,"&lt;&gt;No",$B$7:B719,"&lt;&gt;"))</f>
        <v/>
      </c>
    </row>
    <row r="720">
      <c r="A720" s="16" t="n"/>
      <c r="B720" s="17" t="n"/>
      <c r="C720" s="18" t="n"/>
      <c r="D720" s="18" t="n"/>
      <c r="E720" s="16" t="n"/>
      <c r="F720" s="16" t="n"/>
      <c r="G720" s="16" t="n"/>
      <c r="H720" s="16" t="n"/>
      <c r="I720" s="16" t="n"/>
      <c r="J720" s="16" t="n"/>
      <c r="K720" s="16" t="n"/>
      <c r="L720" s="16" t="n"/>
      <c r="M720" s="19" t="n"/>
      <c r="N720" s="19" t="n"/>
      <c r="O720" s="19" t="n"/>
      <c r="P720" s="19" t="n"/>
      <c r="Q720" s="19" t="n"/>
      <c r="R720" s="20" t="n"/>
      <c r="S720" s="19" t="n"/>
      <c r="T720" s="20" t="n"/>
      <c r="U720" s="20" t="n"/>
      <c r="V720" s="20" t="n"/>
      <c r="W720" s="20" t="n"/>
      <c r="X720" s="21">
        <f>IF(T720="","",T720-IF(U720="",0,U720)-IF(V720="",0,V720)-IF(W720="",0,W720))</f>
        <v/>
      </c>
      <c r="Y720" s="22">
        <f>IF(OR(R720="",R720=0,X720=""),"",X720/R720)</f>
        <v/>
      </c>
      <c r="Z720" s="16" t="n"/>
      <c r="AA720" s="16" t="n"/>
      <c r="AB720" s="16" t="n"/>
      <c r="AC720" s="16" t="n"/>
      <c r="AD720" s="16" t="n"/>
      <c r="AE720" s="16" t="n"/>
      <c r="AF720" s="16" t="n"/>
      <c r="AG720" s="16" t="n"/>
      <c r="AH720" s="23" t="n"/>
      <c r="AI720" s="21">
        <f>IF(X720="","",IF(G720="MXN",X720,IF(AH720="","",X720*AH720)))</f>
        <v/>
      </c>
      <c r="AJ720" s="16" t="n"/>
      <c r="AK720" s="24">
        <f>IF(B720="","",CHOOSE(WEEKDAY(B720,2),"Lunes","Martes","Miércoles","Jueves","Viernes","Sábado","Domingo"))</f>
        <v/>
      </c>
      <c r="AL720" s="24">
        <f>IF(C720="","",IF(HOUR(C720)&lt;6,"00-06",IF(HOUR(C720)&lt;10,"06-10",IF(HOUR(C720)&lt;14,"10-14",IF(HOUR(C720)&lt;18,"14-18",IF(HOUR(C720)&lt;22,"18-22","22-24"))))))</f>
        <v/>
      </c>
      <c r="AM720" s="21">
        <f>IF(B720="","",SUMIFS($X$7:X720,$AJ$7:AJ720,"&lt;&gt;No",$B$7:B720,"&lt;&gt;"))</f>
        <v/>
      </c>
      <c r="AN720" s="22">
        <f>IF(B720="","",SUMIFS($Y$7:Y720,$AJ$7:AJ720,"&lt;&gt;No",$B$7:B720,"&lt;&gt;"))</f>
        <v/>
      </c>
    </row>
    <row r="721">
      <c r="A721" s="16" t="n"/>
      <c r="B721" s="17" t="n"/>
      <c r="C721" s="18" t="n"/>
      <c r="D721" s="18" t="n"/>
      <c r="E721" s="16" t="n"/>
      <c r="F721" s="16" t="n"/>
      <c r="G721" s="16" t="n"/>
      <c r="H721" s="16" t="n"/>
      <c r="I721" s="16" t="n"/>
      <c r="J721" s="16" t="n"/>
      <c r="K721" s="16" t="n"/>
      <c r="L721" s="16" t="n"/>
      <c r="M721" s="19" t="n"/>
      <c r="N721" s="19" t="n"/>
      <c r="O721" s="19" t="n"/>
      <c r="P721" s="19" t="n"/>
      <c r="Q721" s="19" t="n"/>
      <c r="R721" s="20" t="n"/>
      <c r="S721" s="19" t="n"/>
      <c r="T721" s="20" t="n"/>
      <c r="U721" s="20" t="n"/>
      <c r="V721" s="20" t="n"/>
      <c r="W721" s="20" t="n"/>
      <c r="X721" s="21">
        <f>IF(T721="","",T721-IF(U721="",0,U721)-IF(V721="",0,V721)-IF(W721="",0,W721))</f>
        <v/>
      </c>
      <c r="Y721" s="22">
        <f>IF(OR(R721="",R721=0,X721=""),"",X721/R721)</f>
        <v/>
      </c>
      <c r="Z721" s="16" t="n"/>
      <c r="AA721" s="16" t="n"/>
      <c r="AB721" s="16" t="n"/>
      <c r="AC721" s="16" t="n"/>
      <c r="AD721" s="16" t="n"/>
      <c r="AE721" s="16" t="n"/>
      <c r="AF721" s="16" t="n"/>
      <c r="AG721" s="16" t="n"/>
      <c r="AH721" s="23" t="n"/>
      <c r="AI721" s="21">
        <f>IF(X721="","",IF(G721="MXN",X721,IF(AH721="","",X721*AH721)))</f>
        <v/>
      </c>
      <c r="AJ721" s="16" t="n"/>
      <c r="AK721" s="24">
        <f>IF(B721="","",CHOOSE(WEEKDAY(B721,2),"Lunes","Martes","Miércoles","Jueves","Viernes","Sábado","Domingo"))</f>
        <v/>
      </c>
      <c r="AL721" s="24">
        <f>IF(C721="","",IF(HOUR(C721)&lt;6,"00-06",IF(HOUR(C721)&lt;10,"06-10",IF(HOUR(C721)&lt;14,"10-14",IF(HOUR(C721)&lt;18,"14-18",IF(HOUR(C721)&lt;22,"18-22","22-24"))))))</f>
        <v/>
      </c>
      <c r="AM721" s="21">
        <f>IF(B721="","",SUMIFS($X$7:X721,$AJ$7:AJ721,"&lt;&gt;No",$B$7:B721,"&lt;&gt;"))</f>
        <v/>
      </c>
      <c r="AN721" s="22">
        <f>IF(B721="","",SUMIFS($Y$7:Y721,$AJ$7:AJ721,"&lt;&gt;No",$B$7:B721,"&lt;&gt;"))</f>
        <v/>
      </c>
    </row>
    <row r="722">
      <c r="A722" s="16" t="n"/>
      <c r="B722" s="17" t="n"/>
      <c r="C722" s="18" t="n"/>
      <c r="D722" s="18" t="n"/>
      <c r="E722" s="16" t="n"/>
      <c r="F722" s="16" t="n"/>
      <c r="G722" s="16" t="n"/>
      <c r="H722" s="16" t="n"/>
      <c r="I722" s="16" t="n"/>
      <c r="J722" s="16" t="n"/>
      <c r="K722" s="16" t="n"/>
      <c r="L722" s="16" t="n"/>
      <c r="M722" s="19" t="n"/>
      <c r="N722" s="19" t="n"/>
      <c r="O722" s="19" t="n"/>
      <c r="P722" s="19" t="n"/>
      <c r="Q722" s="19" t="n"/>
      <c r="R722" s="20" t="n"/>
      <c r="S722" s="19" t="n"/>
      <c r="T722" s="20" t="n"/>
      <c r="U722" s="20" t="n"/>
      <c r="V722" s="20" t="n"/>
      <c r="W722" s="20" t="n"/>
      <c r="X722" s="21">
        <f>IF(T722="","",T722-IF(U722="",0,U722)-IF(V722="",0,V722)-IF(W722="",0,W722))</f>
        <v/>
      </c>
      <c r="Y722" s="22">
        <f>IF(OR(R722="",R722=0,X722=""),"",X722/R722)</f>
        <v/>
      </c>
      <c r="Z722" s="16" t="n"/>
      <c r="AA722" s="16" t="n"/>
      <c r="AB722" s="16" t="n"/>
      <c r="AC722" s="16" t="n"/>
      <c r="AD722" s="16" t="n"/>
      <c r="AE722" s="16" t="n"/>
      <c r="AF722" s="16" t="n"/>
      <c r="AG722" s="16" t="n"/>
      <c r="AH722" s="23" t="n"/>
      <c r="AI722" s="21">
        <f>IF(X722="","",IF(G722="MXN",X722,IF(AH722="","",X722*AH722)))</f>
        <v/>
      </c>
      <c r="AJ722" s="16" t="n"/>
      <c r="AK722" s="24">
        <f>IF(B722="","",CHOOSE(WEEKDAY(B722,2),"Lunes","Martes","Miércoles","Jueves","Viernes","Sábado","Domingo"))</f>
        <v/>
      </c>
      <c r="AL722" s="24">
        <f>IF(C722="","",IF(HOUR(C722)&lt;6,"00-06",IF(HOUR(C722)&lt;10,"06-10",IF(HOUR(C722)&lt;14,"10-14",IF(HOUR(C722)&lt;18,"14-18",IF(HOUR(C722)&lt;22,"18-22","22-24"))))))</f>
        <v/>
      </c>
      <c r="AM722" s="21">
        <f>IF(B722="","",SUMIFS($X$7:X722,$AJ$7:AJ722,"&lt;&gt;No",$B$7:B722,"&lt;&gt;"))</f>
        <v/>
      </c>
      <c r="AN722" s="22">
        <f>IF(B722="","",SUMIFS($Y$7:Y722,$AJ$7:AJ722,"&lt;&gt;No",$B$7:B722,"&lt;&gt;"))</f>
        <v/>
      </c>
    </row>
    <row r="723">
      <c r="A723" s="16" t="n"/>
      <c r="B723" s="17" t="n"/>
      <c r="C723" s="18" t="n"/>
      <c r="D723" s="18" t="n"/>
      <c r="E723" s="16" t="n"/>
      <c r="F723" s="16" t="n"/>
      <c r="G723" s="16" t="n"/>
      <c r="H723" s="16" t="n"/>
      <c r="I723" s="16" t="n"/>
      <c r="J723" s="16" t="n"/>
      <c r="K723" s="16" t="n"/>
      <c r="L723" s="16" t="n"/>
      <c r="M723" s="19" t="n"/>
      <c r="N723" s="19" t="n"/>
      <c r="O723" s="19" t="n"/>
      <c r="P723" s="19" t="n"/>
      <c r="Q723" s="19" t="n"/>
      <c r="R723" s="20" t="n"/>
      <c r="S723" s="19" t="n"/>
      <c r="T723" s="20" t="n"/>
      <c r="U723" s="20" t="n"/>
      <c r="V723" s="20" t="n"/>
      <c r="W723" s="20" t="n"/>
      <c r="X723" s="21">
        <f>IF(T723="","",T723-IF(U723="",0,U723)-IF(V723="",0,V723)-IF(W723="",0,W723))</f>
        <v/>
      </c>
      <c r="Y723" s="22">
        <f>IF(OR(R723="",R723=0,X723=""),"",X723/R723)</f>
        <v/>
      </c>
      <c r="Z723" s="16" t="n"/>
      <c r="AA723" s="16" t="n"/>
      <c r="AB723" s="16" t="n"/>
      <c r="AC723" s="16" t="n"/>
      <c r="AD723" s="16" t="n"/>
      <c r="AE723" s="16" t="n"/>
      <c r="AF723" s="16" t="n"/>
      <c r="AG723" s="16" t="n"/>
      <c r="AH723" s="23" t="n"/>
      <c r="AI723" s="21">
        <f>IF(X723="","",IF(G723="MXN",X723,IF(AH723="","",X723*AH723)))</f>
        <v/>
      </c>
      <c r="AJ723" s="16" t="n"/>
      <c r="AK723" s="24">
        <f>IF(B723="","",CHOOSE(WEEKDAY(B723,2),"Lunes","Martes","Miércoles","Jueves","Viernes","Sábado","Domingo"))</f>
        <v/>
      </c>
      <c r="AL723" s="24">
        <f>IF(C723="","",IF(HOUR(C723)&lt;6,"00-06",IF(HOUR(C723)&lt;10,"06-10",IF(HOUR(C723)&lt;14,"10-14",IF(HOUR(C723)&lt;18,"14-18",IF(HOUR(C723)&lt;22,"18-22","22-24"))))))</f>
        <v/>
      </c>
      <c r="AM723" s="21">
        <f>IF(B723="","",SUMIFS($X$7:X723,$AJ$7:AJ723,"&lt;&gt;No",$B$7:B723,"&lt;&gt;"))</f>
        <v/>
      </c>
      <c r="AN723" s="22">
        <f>IF(B723="","",SUMIFS($Y$7:Y723,$AJ$7:AJ723,"&lt;&gt;No",$B$7:B723,"&lt;&gt;"))</f>
        <v/>
      </c>
    </row>
    <row r="724">
      <c r="A724" s="16" t="n"/>
      <c r="B724" s="17" t="n"/>
      <c r="C724" s="18" t="n"/>
      <c r="D724" s="18" t="n"/>
      <c r="E724" s="16" t="n"/>
      <c r="F724" s="16" t="n"/>
      <c r="G724" s="16" t="n"/>
      <c r="H724" s="16" t="n"/>
      <c r="I724" s="16" t="n"/>
      <c r="J724" s="16" t="n"/>
      <c r="K724" s="16" t="n"/>
      <c r="L724" s="16" t="n"/>
      <c r="M724" s="19" t="n"/>
      <c r="N724" s="19" t="n"/>
      <c r="O724" s="19" t="n"/>
      <c r="P724" s="19" t="n"/>
      <c r="Q724" s="19" t="n"/>
      <c r="R724" s="20" t="n"/>
      <c r="S724" s="19" t="n"/>
      <c r="T724" s="20" t="n"/>
      <c r="U724" s="20" t="n"/>
      <c r="V724" s="20" t="n"/>
      <c r="W724" s="20" t="n"/>
      <c r="X724" s="21">
        <f>IF(T724="","",T724-IF(U724="",0,U724)-IF(V724="",0,V724)-IF(W724="",0,W724))</f>
        <v/>
      </c>
      <c r="Y724" s="22">
        <f>IF(OR(R724="",R724=0,X724=""),"",X724/R724)</f>
        <v/>
      </c>
      <c r="Z724" s="16" t="n"/>
      <c r="AA724" s="16" t="n"/>
      <c r="AB724" s="16" t="n"/>
      <c r="AC724" s="16" t="n"/>
      <c r="AD724" s="16" t="n"/>
      <c r="AE724" s="16" t="n"/>
      <c r="AF724" s="16" t="n"/>
      <c r="AG724" s="16" t="n"/>
      <c r="AH724" s="23" t="n"/>
      <c r="AI724" s="21">
        <f>IF(X724="","",IF(G724="MXN",X724,IF(AH724="","",X724*AH724)))</f>
        <v/>
      </c>
      <c r="AJ724" s="16" t="n"/>
      <c r="AK724" s="24">
        <f>IF(B724="","",CHOOSE(WEEKDAY(B724,2),"Lunes","Martes","Miércoles","Jueves","Viernes","Sábado","Domingo"))</f>
        <v/>
      </c>
      <c r="AL724" s="24">
        <f>IF(C724="","",IF(HOUR(C724)&lt;6,"00-06",IF(HOUR(C724)&lt;10,"06-10",IF(HOUR(C724)&lt;14,"10-14",IF(HOUR(C724)&lt;18,"14-18",IF(HOUR(C724)&lt;22,"18-22","22-24"))))))</f>
        <v/>
      </c>
      <c r="AM724" s="21">
        <f>IF(B724="","",SUMIFS($X$7:X724,$AJ$7:AJ724,"&lt;&gt;No",$B$7:B724,"&lt;&gt;"))</f>
        <v/>
      </c>
      <c r="AN724" s="22">
        <f>IF(B724="","",SUMIFS($Y$7:Y724,$AJ$7:AJ724,"&lt;&gt;No",$B$7:B724,"&lt;&gt;"))</f>
        <v/>
      </c>
    </row>
    <row r="725">
      <c r="A725" s="16" t="n"/>
      <c r="B725" s="17" t="n"/>
      <c r="C725" s="18" t="n"/>
      <c r="D725" s="18" t="n"/>
      <c r="E725" s="16" t="n"/>
      <c r="F725" s="16" t="n"/>
      <c r="G725" s="16" t="n"/>
      <c r="H725" s="16" t="n"/>
      <c r="I725" s="16" t="n"/>
      <c r="J725" s="16" t="n"/>
      <c r="K725" s="16" t="n"/>
      <c r="L725" s="16" t="n"/>
      <c r="M725" s="19" t="n"/>
      <c r="N725" s="19" t="n"/>
      <c r="O725" s="19" t="n"/>
      <c r="P725" s="19" t="n"/>
      <c r="Q725" s="19" t="n"/>
      <c r="R725" s="20" t="n"/>
      <c r="S725" s="19" t="n"/>
      <c r="T725" s="20" t="n"/>
      <c r="U725" s="20" t="n"/>
      <c r="V725" s="20" t="n"/>
      <c r="W725" s="20" t="n"/>
      <c r="X725" s="21">
        <f>IF(T725="","",T725-IF(U725="",0,U725)-IF(V725="",0,V725)-IF(W725="",0,W725))</f>
        <v/>
      </c>
      <c r="Y725" s="22">
        <f>IF(OR(R725="",R725=0,X725=""),"",X725/R725)</f>
        <v/>
      </c>
      <c r="Z725" s="16" t="n"/>
      <c r="AA725" s="16" t="n"/>
      <c r="AB725" s="16" t="n"/>
      <c r="AC725" s="16" t="n"/>
      <c r="AD725" s="16" t="n"/>
      <c r="AE725" s="16" t="n"/>
      <c r="AF725" s="16" t="n"/>
      <c r="AG725" s="16" t="n"/>
      <c r="AH725" s="23" t="n"/>
      <c r="AI725" s="21">
        <f>IF(X725="","",IF(G725="MXN",X725,IF(AH725="","",X725*AH725)))</f>
        <v/>
      </c>
      <c r="AJ725" s="16" t="n"/>
      <c r="AK725" s="24">
        <f>IF(B725="","",CHOOSE(WEEKDAY(B725,2),"Lunes","Martes","Miércoles","Jueves","Viernes","Sábado","Domingo"))</f>
        <v/>
      </c>
      <c r="AL725" s="24">
        <f>IF(C725="","",IF(HOUR(C725)&lt;6,"00-06",IF(HOUR(C725)&lt;10,"06-10",IF(HOUR(C725)&lt;14,"10-14",IF(HOUR(C725)&lt;18,"14-18",IF(HOUR(C725)&lt;22,"18-22","22-24"))))))</f>
        <v/>
      </c>
      <c r="AM725" s="21">
        <f>IF(B725="","",SUMIFS($X$7:X725,$AJ$7:AJ725,"&lt;&gt;No",$B$7:B725,"&lt;&gt;"))</f>
        <v/>
      </c>
      <c r="AN725" s="22">
        <f>IF(B725="","",SUMIFS($Y$7:Y725,$AJ$7:AJ725,"&lt;&gt;No",$B$7:B725,"&lt;&gt;"))</f>
        <v/>
      </c>
    </row>
    <row r="726">
      <c r="A726" s="16" t="n"/>
      <c r="B726" s="17" t="n"/>
      <c r="C726" s="18" t="n"/>
      <c r="D726" s="18" t="n"/>
      <c r="E726" s="16" t="n"/>
      <c r="F726" s="16" t="n"/>
      <c r="G726" s="16" t="n"/>
      <c r="H726" s="16" t="n"/>
      <c r="I726" s="16" t="n"/>
      <c r="J726" s="16" t="n"/>
      <c r="K726" s="16" t="n"/>
      <c r="L726" s="16" t="n"/>
      <c r="M726" s="19" t="n"/>
      <c r="N726" s="19" t="n"/>
      <c r="O726" s="19" t="n"/>
      <c r="P726" s="19" t="n"/>
      <c r="Q726" s="19" t="n"/>
      <c r="R726" s="20" t="n"/>
      <c r="S726" s="19" t="n"/>
      <c r="T726" s="20" t="n"/>
      <c r="U726" s="20" t="n"/>
      <c r="V726" s="20" t="n"/>
      <c r="W726" s="20" t="n"/>
      <c r="X726" s="21">
        <f>IF(T726="","",T726-IF(U726="",0,U726)-IF(V726="",0,V726)-IF(W726="",0,W726))</f>
        <v/>
      </c>
      <c r="Y726" s="22">
        <f>IF(OR(R726="",R726=0,X726=""),"",X726/R726)</f>
        <v/>
      </c>
      <c r="Z726" s="16" t="n"/>
      <c r="AA726" s="16" t="n"/>
      <c r="AB726" s="16" t="n"/>
      <c r="AC726" s="16" t="n"/>
      <c r="AD726" s="16" t="n"/>
      <c r="AE726" s="16" t="n"/>
      <c r="AF726" s="16" t="n"/>
      <c r="AG726" s="16" t="n"/>
      <c r="AH726" s="23" t="n"/>
      <c r="AI726" s="21">
        <f>IF(X726="","",IF(G726="MXN",X726,IF(AH726="","",X726*AH726)))</f>
        <v/>
      </c>
      <c r="AJ726" s="16" t="n"/>
      <c r="AK726" s="24">
        <f>IF(B726="","",CHOOSE(WEEKDAY(B726,2),"Lunes","Martes","Miércoles","Jueves","Viernes","Sábado","Domingo"))</f>
        <v/>
      </c>
      <c r="AL726" s="24">
        <f>IF(C726="","",IF(HOUR(C726)&lt;6,"00-06",IF(HOUR(C726)&lt;10,"06-10",IF(HOUR(C726)&lt;14,"10-14",IF(HOUR(C726)&lt;18,"14-18",IF(HOUR(C726)&lt;22,"18-22","22-24"))))))</f>
        <v/>
      </c>
      <c r="AM726" s="21">
        <f>IF(B726="","",SUMIFS($X$7:X726,$AJ$7:AJ726,"&lt;&gt;No",$B$7:B726,"&lt;&gt;"))</f>
        <v/>
      </c>
      <c r="AN726" s="22">
        <f>IF(B726="","",SUMIFS($Y$7:Y726,$AJ$7:AJ726,"&lt;&gt;No",$B$7:B726,"&lt;&gt;"))</f>
        <v/>
      </c>
    </row>
    <row r="727">
      <c r="A727" s="16" t="n"/>
      <c r="B727" s="17" t="n"/>
      <c r="C727" s="18" t="n"/>
      <c r="D727" s="18" t="n"/>
      <c r="E727" s="16" t="n"/>
      <c r="F727" s="16" t="n"/>
      <c r="G727" s="16" t="n"/>
      <c r="H727" s="16" t="n"/>
      <c r="I727" s="16" t="n"/>
      <c r="J727" s="16" t="n"/>
      <c r="K727" s="16" t="n"/>
      <c r="L727" s="16" t="n"/>
      <c r="M727" s="19" t="n"/>
      <c r="N727" s="19" t="n"/>
      <c r="O727" s="19" t="n"/>
      <c r="P727" s="19" t="n"/>
      <c r="Q727" s="19" t="n"/>
      <c r="R727" s="20" t="n"/>
      <c r="S727" s="19" t="n"/>
      <c r="T727" s="20" t="n"/>
      <c r="U727" s="20" t="n"/>
      <c r="V727" s="20" t="n"/>
      <c r="W727" s="20" t="n"/>
      <c r="X727" s="21">
        <f>IF(T727="","",T727-IF(U727="",0,U727)-IF(V727="",0,V727)-IF(W727="",0,W727))</f>
        <v/>
      </c>
      <c r="Y727" s="22">
        <f>IF(OR(R727="",R727=0,X727=""),"",X727/R727)</f>
        <v/>
      </c>
      <c r="Z727" s="16" t="n"/>
      <c r="AA727" s="16" t="n"/>
      <c r="AB727" s="16" t="n"/>
      <c r="AC727" s="16" t="n"/>
      <c r="AD727" s="16" t="n"/>
      <c r="AE727" s="16" t="n"/>
      <c r="AF727" s="16" t="n"/>
      <c r="AG727" s="16" t="n"/>
      <c r="AH727" s="23" t="n"/>
      <c r="AI727" s="21">
        <f>IF(X727="","",IF(G727="MXN",X727,IF(AH727="","",X727*AH727)))</f>
        <v/>
      </c>
      <c r="AJ727" s="16" t="n"/>
      <c r="AK727" s="24">
        <f>IF(B727="","",CHOOSE(WEEKDAY(B727,2),"Lunes","Martes","Miércoles","Jueves","Viernes","Sábado","Domingo"))</f>
        <v/>
      </c>
      <c r="AL727" s="24">
        <f>IF(C727="","",IF(HOUR(C727)&lt;6,"00-06",IF(HOUR(C727)&lt;10,"06-10",IF(HOUR(C727)&lt;14,"10-14",IF(HOUR(C727)&lt;18,"14-18",IF(HOUR(C727)&lt;22,"18-22","22-24"))))))</f>
        <v/>
      </c>
      <c r="AM727" s="21">
        <f>IF(B727="","",SUMIFS($X$7:X727,$AJ$7:AJ727,"&lt;&gt;No",$B$7:B727,"&lt;&gt;"))</f>
        <v/>
      </c>
      <c r="AN727" s="22">
        <f>IF(B727="","",SUMIFS($Y$7:Y727,$AJ$7:AJ727,"&lt;&gt;No",$B$7:B727,"&lt;&gt;"))</f>
        <v/>
      </c>
    </row>
    <row r="728">
      <c r="A728" s="16" t="n"/>
      <c r="B728" s="17" t="n"/>
      <c r="C728" s="18" t="n"/>
      <c r="D728" s="18" t="n"/>
      <c r="E728" s="16" t="n"/>
      <c r="F728" s="16" t="n"/>
      <c r="G728" s="16" t="n"/>
      <c r="H728" s="16" t="n"/>
      <c r="I728" s="16" t="n"/>
      <c r="J728" s="16" t="n"/>
      <c r="K728" s="16" t="n"/>
      <c r="L728" s="16" t="n"/>
      <c r="M728" s="19" t="n"/>
      <c r="N728" s="19" t="n"/>
      <c r="O728" s="19" t="n"/>
      <c r="P728" s="19" t="n"/>
      <c r="Q728" s="19" t="n"/>
      <c r="R728" s="20" t="n"/>
      <c r="S728" s="19" t="n"/>
      <c r="T728" s="20" t="n"/>
      <c r="U728" s="20" t="n"/>
      <c r="V728" s="20" t="n"/>
      <c r="W728" s="20" t="n"/>
      <c r="X728" s="21">
        <f>IF(T728="","",T728-IF(U728="",0,U728)-IF(V728="",0,V728)-IF(W728="",0,W728))</f>
        <v/>
      </c>
      <c r="Y728" s="22">
        <f>IF(OR(R728="",R728=0,X728=""),"",X728/R728)</f>
        <v/>
      </c>
      <c r="Z728" s="16" t="n"/>
      <c r="AA728" s="16" t="n"/>
      <c r="AB728" s="16" t="n"/>
      <c r="AC728" s="16" t="n"/>
      <c r="AD728" s="16" t="n"/>
      <c r="AE728" s="16" t="n"/>
      <c r="AF728" s="16" t="n"/>
      <c r="AG728" s="16" t="n"/>
      <c r="AH728" s="23" t="n"/>
      <c r="AI728" s="21">
        <f>IF(X728="","",IF(G728="MXN",X728,IF(AH728="","",X728*AH728)))</f>
        <v/>
      </c>
      <c r="AJ728" s="16" t="n"/>
      <c r="AK728" s="24">
        <f>IF(B728="","",CHOOSE(WEEKDAY(B728,2),"Lunes","Martes","Miércoles","Jueves","Viernes","Sábado","Domingo"))</f>
        <v/>
      </c>
      <c r="AL728" s="24">
        <f>IF(C728="","",IF(HOUR(C728)&lt;6,"00-06",IF(HOUR(C728)&lt;10,"06-10",IF(HOUR(C728)&lt;14,"10-14",IF(HOUR(C728)&lt;18,"14-18",IF(HOUR(C728)&lt;22,"18-22","22-24"))))))</f>
        <v/>
      </c>
      <c r="AM728" s="21">
        <f>IF(B728="","",SUMIFS($X$7:X728,$AJ$7:AJ728,"&lt;&gt;No",$B$7:B728,"&lt;&gt;"))</f>
        <v/>
      </c>
      <c r="AN728" s="22">
        <f>IF(B728="","",SUMIFS($Y$7:Y728,$AJ$7:AJ728,"&lt;&gt;No",$B$7:B728,"&lt;&gt;"))</f>
        <v/>
      </c>
    </row>
    <row r="729">
      <c r="A729" s="16" t="n"/>
      <c r="B729" s="17" t="n"/>
      <c r="C729" s="18" t="n"/>
      <c r="D729" s="18" t="n"/>
      <c r="E729" s="16" t="n"/>
      <c r="F729" s="16" t="n"/>
      <c r="G729" s="16" t="n"/>
      <c r="H729" s="16" t="n"/>
      <c r="I729" s="16" t="n"/>
      <c r="J729" s="16" t="n"/>
      <c r="K729" s="16" t="n"/>
      <c r="L729" s="16" t="n"/>
      <c r="M729" s="19" t="n"/>
      <c r="N729" s="19" t="n"/>
      <c r="O729" s="19" t="n"/>
      <c r="P729" s="19" t="n"/>
      <c r="Q729" s="19" t="n"/>
      <c r="R729" s="20" t="n"/>
      <c r="S729" s="19" t="n"/>
      <c r="T729" s="20" t="n"/>
      <c r="U729" s="20" t="n"/>
      <c r="V729" s="20" t="n"/>
      <c r="W729" s="20" t="n"/>
      <c r="X729" s="21">
        <f>IF(T729="","",T729-IF(U729="",0,U729)-IF(V729="",0,V729)-IF(W729="",0,W729))</f>
        <v/>
      </c>
      <c r="Y729" s="22">
        <f>IF(OR(R729="",R729=0,X729=""),"",X729/R729)</f>
        <v/>
      </c>
      <c r="Z729" s="16" t="n"/>
      <c r="AA729" s="16" t="n"/>
      <c r="AB729" s="16" t="n"/>
      <c r="AC729" s="16" t="n"/>
      <c r="AD729" s="16" t="n"/>
      <c r="AE729" s="16" t="n"/>
      <c r="AF729" s="16" t="n"/>
      <c r="AG729" s="16" t="n"/>
      <c r="AH729" s="23" t="n"/>
      <c r="AI729" s="21">
        <f>IF(X729="","",IF(G729="MXN",X729,IF(AH729="","",X729*AH729)))</f>
        <v/>
      </c>
      <c r="AJ729" s="16" t="n"/>
      <c r="AK729" s="24">
        <f>IF(B729="","",CHOOSE(WEEKDAY(B729,2),"Lunes","Martes","Miércoles","Jueves","Viernes","Sábado","Domingo"))</f>
        <v/>
      </c>
      <c r="AL729" s="24">
        <f>IF(C729="","",IF(HOUR(C729)&lt;6,"00-06",IF(HOUR(C729)&lt;10,"06-10",IF(HOUR(C729)&lt;14,"10-14",IF(HOUR(C729)&lt;18,"14-18",IF(HOUR(C729)&lt;22,"18-22","22-24"))))))</f>
        <v/>
      </c>
      <c r="AM729" s="21">
        <f>IF(B729="","",SUMIFS($X$7:X729,$AJ$7:AJ729,"&lt;&gt;No",$B$7:B729,"&lt;&gt;"))</f>
        <v/>
      </c>
      <c r="AN729" s="22">
        <f>IF(B729="","",SUMIFS($Y$7:Y729,$AJ$7:AJ729,"&lt;&gt;No",$B$7:B729,"&lt;&gt;"))</f>
        <v/>
      </c>
    </row>
    <row r="730">
      <c r="A730" s="16" t="n"/>
      <c r="B730" s="17" t="n"/>
      <c r="C730" s="18" t="n"/>
      <c r="D730" s="18" t="n"/>
      <c r="E730" s="16" t="n"/>
      <c r="F730" s="16" t="n"/>
      <c r="G730" s="16" t="n"/>
      <c r="H730" s="16" t="n"/>
      <c r="I730" s="16" t="n"/>
      <c r="J730" s="16" t="n"/>
      <c r="K730" s="16" t="n"/>
      <c r="L730" s="16" t="n"/>
      <c r="M730" s="19" t="n"/>
      <c r="N730" s="19" t="n"/>
      <c r="O730" s="19" t="n"/>
      <c r="P730" s="19" t="n"/>
      <c r="Q730" s="19" t="n"/>
      <c r="R730" s="20" t="n"/>
      <c r="S730" s="19" t="n"/>
      <c r="T730" s="20" t="n"/>
      <c r="U730" s="20" t="n"/>
      <c r="V730" s="20" t="n"/>
      <c r="W730" s="20" t="n"/>
      <c r="X730" s="21">
        <f>IF(T730="","",T730-IF(U730="",0,U730)-IF(V730="",0,V730)-IF(W730="",0,W730))</f>
        <v/>
      </c>
      <c r="Y730" s="22">
        <f>IF(OR(R730="",R730=0,X730=""),"",X730/R730)</f>
        <v/>
      </c>
      <c r="Z730" s="16" t="n"/>
      <c r="AA730" s="16" t="n"/>
      <c r="AB730" s="16" t="n"/>
      <c r="AC730" s="16" t="n"/>
      <c r="AD730" s="16" t="n"/>
      <c r="AE730" s="16" t="n"/>
      <c r="AF730" s="16" t="n"/>
      <c r="AG730" s="16" t="n"/>
      <c r="AH730" s="23" t="n"/>
      <c r="AI730" s="21">
        <f>IF(X730="","",IF(G730="MXN",X730,IF(AH730="","",X730*AH730)))</f>
        <v/>
      </c>
      <c r="AJ730" s="16" t="n"/>
      <c r="AK730" s="24">
        <f>IF(B730="","",CHOOSE(WEEKDAY(B730,2),"Lunes","Martes","Miércoles","Jueves","Viernes","Sábado","Domingo"))</f>
        <v/>
      </c>
      <c r="AL730" s="24">
        <f>IF(C730="","",IF(HOUR(C730)&lt;6,"00-06",IF(HOUR(C730)&lt;10,"06-10",IF(HOUR(C730)&lt;14,"10-14",IF(HOUR(C730)&lt;18,"14-18",IF(HOUR(C730)&lt;22,"18-22","22-24"))))))</f>
        <v/>
      </c>
      <c r="AM730" s="21">
        <f>IF(B730="","",SUMIFS($X$7:X730,$AJ$7:AJ730,"&lt;&gt;No",$B$7:B730,"&lt;&gt;"))</f>
        <v/>
      </c>
      <c r="AN730" s="22">
        <f>IF(B730="","",SUMIFS($Y$7:Y730,$AJ$7:AJ730,"&lt;&gt;No",$B$7:B730,"&lt;&gt;"))</f>
        <v/>
      </c>
    </row>
    <row r="731">
      <c r="A731" s="16" t="n"/>
      <c r="B731" s="17" t="n"/>
      <c r="C731" s="18" t="n"/>
      <c r="D731" s="18" t="n"/>
      <c r="E731" s="16" t="n"/>
      <c r="F731" s="16" t="n"/>
      <c r="G731" s="16" t="n"/>
      <c r="H731" s="16" t="n"/>
      <c r="I731" s="16" t="n"/>
      <c r="J731" s="16" t="n"/>
      <c r="K731" s="16" t="n"/>
      <c r="L731" s="16" t="n"/>
      <c r="M731" s="19" t="n"/>
      <c r="N731" s="19" t="n"/>
      <c r="O731" s="19" t="n"/>
      <c r="P731" s="19" t="n"/>
      <c r="Q731" s="19" t="n"/>
      <c r="R731" s="20" t="n"/>
      <c r="S731" s="19" t="n"/>
      <c r="T731" s="20" t="n"/>
      <c r="U731" s="20" t="n"/>
      <c r="V731" s="20" t="n"/>
      <c r="W731" s="20" t="n"/>
      <c r="X731" s="21">
        <f>IF(T731="","",T731-IF(U731="",0,U731)-IF(V731="",0,V731)-IF(W731="",0,W731))</f>
        <v/>
      </c>
      <c r="Y731" s="22">
        <f>IF(OR(R731="",R731=0,X731=""),"",X731/R731)</f>
        <v/>
      </c>
      <c r="Z731" s="16" t="n"/>
      <c r="AA731" s="16" t="n"/>
      <c r="AB731" s="16" t="n"/>
      <c r="AC731" s="16" t="n"/>
      <c r="AD731" s="16" t="n"/>
      <c r="AE731" s="16" t="n"/>
      <c r="AF731" s="16" t="n"/>
      <c r="AG731" s="16" t="n"/>
      <c r="AH731" s="23" t="n"/>
      <c r="AI731" s="21">
        <f>IF(X731="","",IF(G731="MXN",X731,IF(AH731="","",X731*AH731)))</f>
        <v/>
      </c>
      <c r="AJ731" s="16" t="n"/>
      <c r="AK731" s="24">
        <f>IF(B731="","",CHOOSE(WEEKDAY(B731,2),"Lunes","Martes","Miércoles","Jueves","Viernes","Sábado","Domingo"))</f>
        <v/>
      </c>
      <c r="AL731" s="24">
        <f>IF(C731="","",IF(HOUR(C731)&lt;6,"00-06",IF(HOUR(C731)&lt;10,"06-10",IF(HOUR(C731)&lt;14,"10-14",IF(HOUR(C731)&lt;18,"14-18",IF(HOUR(C731)&lt;22,"18-22","22-24"))))))</f>
        <v/>
      </c>
      <c r="AM731" s="21">
        <f>IF(B731="","",SUMIFS($X$7:X731,$AJ$7:AJ731,"&lt;&gt;No",$B$7:B731,"&lt;&gt;"))</f>
        <v/>
      </c>
      <c r="AN731" s="22">
        <f>IF(B731="","",SUMIFS($Y$7:Y731,$AJ$7:AJ731,"&lt;&gt;No",$B$7:B731,"&lt;&gt;"))</f>
        <v/>
      </c>
    </row>
    <row r="732">
      <c r="A732" s="16" t="n"/>
      <c r="B732" s="17" t="n"/>
      <c r="C732" s="18" t="n"/>
      <c r="D732" s="18" t="n"/>
      <c r="E732" s="16" t="n"/>
      <c r="F732" s="16" t="n"/>
      <c r="G732" s="16" t="n"/>
      <c r="H732" s="16" t="n"/>
      <c r="I732" s="16" t="n"/>
      <c r="J732" s="16" t="n"/>
      <c r="K732" s="16" t="n"/>
      <c r="L732" s="16" t="n"/>
      <c r="M732" s="19" t="n"/>
      <c r="N732" s="19" t="n"/>
      <c r="O732" s="19" t="n"/>
      <c r="P732" s="19" t="n"/>
      <c r="Q732" s="19" t="n"/>
      <c r="R732" s="20" t="n"/>
      <c r="S732" s="19" t="n"/>
      <c r="T732" s="20" t="n"/>
      <c r="U732" s="20" t="n"/>
      <c r="V732" s="20" t="n"/>
      <c r="W732" s="20" t="n"/>
      <c r="X732" s="21">
        <f>IF(T732="","",T732-IF(U732="",0,U732)-IF(V732="",0,V732)-IF(W732="",0,W732))</f>
        <v/>
      </c>
      <c r="Y732" s="22">
        <f>IF(OR(R732="",R732=0,X732=""),"",X732/R732)</f>
        <v/>
      </c>
      <c r="Z732" s="16" t="n"/>
      <c r="AA732" s="16" t="n"/>
      <c r="AB732" s="16" t="n"/>
      <c r="AC732" s="16" t="n"/>
      <c r="AD732" s="16" t="n"/>
      <c r="AE732" s="16" t="n"/>
      <c r="AF732" s="16" t="n"/>
      <c r="AG732" s="16" t="n"/>
      <c r="AH732" s="23" t="n"/>
      <c r="AI732" s="21">
        <f>IF(X732="","",IF(G732="MXN",X732,IF(AH732="","",X732*AH732)))</f>
        <v/>
      </c>
      <c r="AJ732" s="16" t="n"/>
      <c r="AK732" s="24">
        <f>IF(B732="","",CHOOSE(WEEKDAY(B732,2),"Lunes","Martes","Miércoles","Jueves","Viernes","Sábado","Domingo"))</f>
        <v/>
      </c>
      <c r="AL732" s="24">
        <f>IF(C732="","",IF(HOUR(C732)&lt;6,"00-06",IF(HOUR(C732)&lt;10,"06-10",IF(HOUR(C732)&lt;14,"10-14",IF(HOUR(C732)&lt;18,"14-18",IF(HOUR(C732)&lt;22,"18-22","22-24"))))))</f>
        <v/>
      </c>
      <c r="AM732" s="21">
        <f>IF(B732="","",SUMIFS($X$7:X732,$AJ$7:AJ732,"&lt;&gt;No",$B$7:B732,"&lt;&gt;"))</f>
        <v/>
      </c>
      <c r="AN732" s="22">
        <f>IF(B732="","",SUMIFS($Y$7:Y732,$AJ$7:AJ732,"&lt;&gt;No",$B$7:B732,"&lt;&gt;"))</f>
        <v/>
      </c>
    </row>
    <row r="733">
      <c r="A733" s="16" t="n"/>
      <c r="B733" s="17" t="n"/>
      <c r="C733" s="18" t="n"/>
      <c r="D733" s="18" t="n"/>
      <c r="E733" s="16" t="n"/>
      <c r="F733" s="16" t="n"/>
      <c r="G733" s="16" t="n"/>
      <c r="H733" s="16" t="n"/>
      <c r="I733" s="16" t="n"/>
      <c r="J733" s="16" t="n"/>
      <c r="K733" s="16" t="n"/>
      <c r="L733" s="16" t="n"/>
      <c r="M733" s="19" t="n"/>
      <c r="N733" s="19" t="n"/>
      <c r="O733" s="19" t="n"/>
      <c r="P733" s="19" t="n"/>
      <c r="Q733" s="19" t="n"/>
      <c r="R733" s="20" t="n"/>
      <c r="S733" s="19" t="n"/>
      <c r="T733" s="20" t="n"/>
      <c r="U733" s="20" t="n"/>
      <c r="V733" s="20" t="n"/>
      <c r="W733" s="20" t="n"/>
      <c r="X733" s="21">
        <f>IF(T733="","",T733-IF(U733="",0,U733)-IF(V733="",0,V733)-IF(W733="",0,W733))</f>
        <v/>
      </c>
      <c r="Y733" s="22">
        <f>IF(OR(R733="",R733=0,X733=""),"",X733/R733)</f>
        <v/>
      </c>
      <c r="Z733" s="16" t="n"/>
      <c r="AA733" s="16" t="n"/>
      <c r="AB733" s="16" t="n"/>
      <c r="AC733" s="16" t="n"/>
      <c r="AD733" s="16" t="n"/>
      <c r="AE733" s="16" t="n"/>
      <c r="AF733" s="16" t="n"/>
      <c r="AG733" s="16" t="n"/>
      <c r="AH733" s="23" t="n"/>
      <c r="AI733" s="21">
        <f>IF(X733="","",IF(G733="MXN",X733,IF(AH733="","",X733*AH733)))</f>
        <v/>
      </c>
      <c r="AJ733" s="16" t="n"/>
      <c r="AK733" s="24">
        <f>IF(B733="","",CHOOSE(WEEKDAY(B733,2),"Lunes","Martes","Miércoles","Jueves","Viernes","Sábado","Domingo"))</f>
        <v/>
      </c>
      <c r="AL733" s="24">
        <f>IF(C733="","",IF(HOUR(C733)&lt;6,"00-06",IF(HOUR(C733)&lt;10,"06-10",IF(HOUR(C733)&lt;14,"10-14",IF(HOUR(C733)&lt;18,"14-18",IF(HOUR(C733)&lt;22,"18-22","22-24"))))))</f>
        <v/>
      </c>
      <c r="AM733" s="21">
        <f>IF(B733="","",SUMIFS($X$7:X733,$AJ$7:AJ733,"&lt;&gt;No",$B$7:B733,"&lt;&gt;"))</f>
        <v/>
      </c>
      <c r="AN733" s="22">
        <f>IF(B733="","",SUMIFS($Y$7:Y733,$AJ$7:AJ733,"&lt;&gt;No",$B$7:B733,"&lt;&gt;"))</f>
        <v/>
      </c>
    </row>
    <row r="734">
      <c r="A734" s="16" t="n"/>
      <c r="B734" s="17" t="n"/>
      <c r="C734" s="18" t="n"/>
      <c r="D734" s="18" t="n"/>
      <c r="E734" s="16" t="n"/>
      <c r="F734" s="16" t="n"/>
      <c r="G734" s="16" t="n"/>
      <c r="H734" s="16" t="n"/>
      <c r="I734" s="16" t="n"/>
      <c r="J734" s="16" t="n"/>
      <c r="K734" s="16" t="n"/>
      <c r="L734" s="16" t="n"/>
      <c r="M734" s="19" t="n"/>
      <c r="N734" s="19" t="n"/>
      <c r="O734" s="19" t="n"/>
      <c r="P734" s="19" t="n"/>
      <c r="Q734" s="19" t="n"/>
      <c r="R734" s="20" t="n"/>
      <c r="S734" s="19" t="n"/>
      <c r="T734" s="20" t="n"/>
      <c r="U734" s="20" t="n"/>
      <c r="V734" s="20" t="n"/>
      <c r="W734" s="20" t="n"/>
      <c r="X734" s="21">
        <f>IF(T734="","",T734-IF(U734="",0,U734)-IF(V734="",0,V734)-IF(W734="",0,W734))</f>
        <v/>
      </c>
      <c r="Y734" s="22">
        <f>IF(OR(R734="",R734=0,X734=""),"",X734/R734)</f>
        <v/>
      </c>
      <c r="Z734" s="16" t="n"/>
      <c r="AA734" s="16" t="n"/>
      <c r="AB734" s="16" t="n"/>
      <c r="AC734" s="16" t="n"/>
      <c r="AD734" s="16" t="n"/>
      <c r="AE734" s="16" t="n"/>
      <c r="AF734" s="16" t="n"/>
      <c r="AG734" s="16" t="n"/>
      <c r="AH734" s="23" t="n"/>
      <c r="AI734" s="21">
        <f>IF(X734="","",IF(G734="MXN",X734,IF(AH734="","",X734*AH734)))</f>
        <v/>
      </c>
      <c r="AJ734" s="16" t="n"/>
      <c r="AK734" s="24">
        <f>IF(B734="","",CHOOSE(WEEKDAY(B734,2),"Lunes","Martes","Miércoles","Jueves","Viernes","Sábado","Domingo"))</f>
        <v/>
      </c>
      <c r="AL734" s="24">
        <f>IF(C734="","",IF(HOUR(C734)&lt;6,"00-06",IF(HOUR(C734)&lt;10,"06-10",IF(HOUR(C734)&lt;14,"10-14",IF(HOUR(C734)&lt;18,"14-18",IF(HOUR(C734)&lt;22,"18-22","22-24"))))))</f>
        <v/>
      </c>
      <c r="AM734" s="21">
        <f>IF(B734="","",SUMIFS($X$7:X734,$AJ$7:AJ734,"&lt;&gt;No",$B$7:B734,"&lt;&gt;"))</f>
        <v/>
      </c>
      <c r="AN734" s="22">
        <f>IF(B734="","",SUMIFS($Y$7:Y734,$AJ$7:AJ734,"&lt;&gt;No",$B$7:B734,"&lt;&gt;"))</f>
        <v/>
      </c>
    </row>
    <row r="735">
      <c r="A735" s="16" t="n"/>
      <c r="B735" s="17" t="n"/>
      <c r="C735" s="18" t="n"/>
      <c r="D735" s="18" t="n"/>
      <c r="E735" s="16" t="n"/>
      <c r="F735" s="16" t="n"/>
      <c r="G735" s="16" t="n"/>
      <c r="H735" s="16" t="n"/>
      <c r="I735" s="16" t="n"/>
      <c r="J735" s="16" t="n"/>
      <c r="K735" s="16" t="n"/>
      <c r="L735" s="16" t="n"/>
      <c r="M735" s="19" t="n"/>
      <c r="N735" s="19" t="n"/>
      <c r="O735" s="19" t="n"/>
      <c r="P735" s="19" t="n"/>
      <c r="Q735" s="19" t="n"/>
      <c r="R735" s="20" t="n"/>
      <c r="S735" s="19" t="n"/>
      <c r="T735" s="20" t="n"/>
      <c r="U735" s="20" t="n"/>
      <c r="V735" s="20" t="n"/>
      <c r="W735" s="20" t="n"/>
      <c r="X735" s="21">
        <f>IF(T735="","",T735-IF(U735="",0,U735)-IF(V735="",0,V735)-IF(W735="",0,W735))</f>
        <v/>
      </c>
      <c r="Y735" s="22">
        <f>IF(OR(R735="",R735=0,X735=""),"",X735/R735)</f>
        <v/>
      </c>
      <c r="Z735" s="16" t="n"/>
      <c r="AA735" s="16" t="n"/>
      <c r="AB735" s="16" t="n"/>
      <c r="AC735" s="16" t="n"/>
      <c r="AD735" s="16" t="n"/>
      <c r="AE735" s="16" t="n"/>
      <c r="AF735" s="16" t="n"/>
      <c r="AG735" s="16" t="n"/>
      <c r="AH735" s="23" t="n"/>
      <c r="AI735" s="21">
        <f>IF(X735="","",IF(G735="MXN",X735,IF(AH735="","",X735*AH735)))</f>
        <v/>
      </c>
      <c r="AJ735" s="16" t="n"/>
      <c r="AK735" s="24">
        <f>IF(B735="","",CHOOSE(WEEKDAY(B735,2),"Lunes","Martes","Miércoles","Jueves","Viernes","Sábado","Domingo"))</f>
        <v/>
      </c>
      <c r="AL735" s="24">
        <f>IF(C735="","",IF(HOUR(C735)&lt;6,"00-06",IF(HOUR(C735)&lt;10,"06-10",IF(HOUR(C735)&lt;14,"10-14",IF(HOUR(C735)&lt;18,"14-18",IF(HOUR(C735)&lt;22,"18-22","22-24"))))))</f>
        <v/>
      </c>
      <c r="AM735" s="21">
        <f>IF(B735="","",SUMIFS($X$7:X735,$AJ$7:AJ735,"&lt;&gt;No",$B$7:B735,"&lt;&gt;"))</f>
        <v/>
      </c>
      <c r="AN735" s="22">
        <f>IF(B735="","",SUMIFS($Y$7:Y735,$AJ$7:AJ735,"&lt;&gt;No",$B$7:B735,"&lt;&gt;"))</f>
        <v/>
      </c>
    </row>
    <row r="736">
      <c r="A736" s="16" t="n"/>
      <c r="B736" s="17" t="n"/>
      <c r="C736" s="18" t="n"/>
      <c r="D736" s="18" t="n"/>
      <c r="E736" s="16" t="n"/>
      <c r="F736" s="16" t="n"/>
      <c r="G736" s="16" t="n"/>
      <c r="H736" s="16" t="n"/>
      <c r="I736" s="16" t="n"/>
      <c r="J736" s="16" t="n"/>
      <c r="K736" s="16" t="n"/>
      <c r="L736" s="16" t="n"/>
      <c r="M736" s="19" t="n"/>
      <c r="N736" s="19" t="n"/>
      <c r="O736" s="19" t="n"/>
      <c r="P736" s="19" t="n"/>
      <c r="Q736" s="19" t="n"/>
      <c r="R736" s="20" t="n"/>
      <c r="S736" s="19" t="n"/>
      <c r="T736" s="20" t="n"/>
      <c r="U736" s="20" t="n"/>
      <c r="V736" s="20" t="n"/>
      <c r="W736" s="20" t="n"/>
      <c r="X736" s="21">
        <f>IF(T736="","",T736-IF(U736="",0,U736)-IF(V736="",0,V736)-IF(W736="",0,W736))</f>
        <v/>
      </c>
      <c r="Y736" s="22">
        <f>IF(OR(R736="",R736=0,X736=""),"",X736/R736)</f>
        <v/>
      </c>
      <c r="Z736" s="16" t="n"/>
      <c r="AA736" s="16" t="n"/>
      <c r="AB736" s="16" t="n"/>
      <c r="AC736" s="16" t="n"/>
      <c r="AD736" s="16" t="n"/>
      <c r="AE736" s="16" t="n"/>
      <c r="AF736" s="16" t="n"/>
      <c r="AG736" s="16" t="n"/>
      <c r="AH736" s="23" t="n"/>
      <c r="AI736" s="21">
        <f>IF(X736="","",IF(G736="MXN",X736,IF(AH736="","",X736*AH736)))</f>
        <v/>
      </c>
      <c r="AJ736" s="16" t="n"/>
      <c r="AK736" s="24">
        <f>IF(B736="","",CHOOSE(WEEKDAY(B736,2),"Lunes","Martes","Miércoles","Jueves","Viernes","Sábado","Domingo"))</f>
        <v/>
      </c>
      <c r="AL736" s="24">
        <f>IF(C736="","",IF(HOUR(C736)&lt;6,"00-06",IF(HOUR(C736)&lt;10,"06-10",IF(HOUR(C736)&lt;14,"10-14",IF(HOUR(C736)&lt;18,"14-18",IF(HOUR(C736)&lt;22,"18-22","22-24"))))))</f>
        <v/>
      </c>
      <c r="AM736" s="21">
        <f>IF(B736="","",SUMIFS($X$7:X736,$AJ$7:AJ736,"&lt;&gt;No",$B$7:B736,"&lt;&gt;"))</f>
        <v/>
      </c>
      <c r="AN736" s="22">
        <f>IF(B736="","",SUMIFS($Y$7:Y736,$AJ$7:AJ736,"&lt;&gt;No",$B$7:B736,"&lt;&gt;"))</f>
        <v/>
      </c>
    </row>
    <row r="737">
      <c r="A737" s="16" t="n"/>
      <c r="B737" s="17" t="n"/>
      <c r="C737" s="18" t="n"/>
      <c r="D737" s="18" t="n"/>
      <c r="E737" s="16" t="n"/>
      <c r="F737" s="16" t="n"/>
      <c r="G737" s="16" t="n"/>
      <c r="H737" s="16" t="n"/>
      <c r="I737" s="16" t="n"/>
      <c r="J737" s="16" t="n"/>
      <c r="K737" s="16" t="n"/>
      <c r="L737" s="16" t="n"/>
      <c r="M737" s="19" t="n"/>
      <c r="N737" s="19" t="n"/>
      <c r="O737" s="19" t="n"/>
      <c r="P737" s="19" t="n"/>
      <c r="Q737" s="19" t="n"/>
      <c r="R737" s="20" t="n"/>
      <c r="S737" s="19" t="n"/>
      <c r="T737" s="20" t="n"/>
      <c r="U737" s="20" t="n"/>
      <c r="V737" s="20" t="n"/>
      <c r="W737" s="20" t="n"/>
      <c r="X737" s="21">
        <f>IF(T737="","",T737-IF(U737="",0,U737)-IF(V737="",0,V737)-IF(W737="",0,W737))</f>
        <v/>
      </c>
      <c r="Y737" s="22">
        <f>IF(OR(R737="",R737=0,X737=""),"",X737/R737)</f>
        <v/>
      </c>
      <c r="Z737" s="16" t="n"/>
      <c r="AA737" s="16" t="n"/>
      <c r="AB737" s="16" t="n"/>
      <c r="AC737" s="16" t="n"/>
      <c r="AD737" s="16" t="n"/>
      <c r="AE737" s="16" t="n"/>
      <c r="AF737" s="16" t="n"/>
      <c r="AG737" s="16" t="n"/>
      <c r="AH737" s="23" t="n"/>
      <c r="AI737" s="21">
        <f>IF(X737="","",IF(G737="MXN",X737,IF(AH737="","",X737*AH737)))</f>
        <v/>
      </c>
      <c r="AJ737" s="16" t="n"/>
      <c r="AK737" s="24">
        <f>IF(B737="","",CHOOSE(WEEKDAY(B737,2),"Lunes","Martes","Miércoles","Jueves","Viernes","Sábado","Domingo"))</f>
        <v/>
      </c>
      <c r="AL737" s="24">
        <f>IF(C737="","",IF(HOUR(C737)&lt;6,"00-06",IF(HOUR(C737)&lt;10,"06-10",IF(HOUR(C737)&lt;14,"10-14",IF(HOUR(C737)&lt;18,"14-18",IF(HOUR(C737)&lt;22,"18-22","22-24"))))))</f>
        <v/>
      </c>
      <c r="AM737" s="21">
        <f>IF(B737="","",SUMIFS($X$7:X737,$AJ$7:AJ737,"&lt;&gt;No",$B$7:B737,"&lt;&gt;"))</f>
        <v/>
      </c>
      <c r="AN737" s="22">
        <f>IF(B737="","",SUMIFS($Y$7:Y737,$AJ$7:AJ737,"&lt;&gt;No",$B$7:B737,"&lt;&gt;"))</f>
        <v/>
      </c>
    </row>
    <row r="738">
      <c r="A738" s="16" t="n"/>
      <c r="B738" s="17" t="n"/>
      <c r="C738" s="18" t="n"/>
      <c r="D738" s="18" t="n"/>
      <c r="E738" s="16" t="n"/>
      <c r="F738" s="16" t="n"/>
      <c r="G738" s="16" t="n"/>
      <c r="H738" s="16" t="n"/>
      <c r="I738" s="16" t="n"/>
      <c r="J738" s="16" t="n"/>
      <c r="K738" s="16" t="n"/>
      <c r="L738" s="16" t="n"/>
      <c r="M738" s="19" t="n"/>
      <c r="N738" s="19" t="n"/>
      <c r="O738" s="19" t="n"/>
      <c r="P738" s="19" t="n"/>
      <c r="Q738" s="19" t="n"/>
      <c r="R738" s="20" t="n"/>
      <c r="S738" s="19" t="n"/>
      <c r="T738" s="20" t="n"/>
      <c r="U738" s="20" t="n"/>
      <c r="V738" s="20" t="n"/>
      <c r="W738" s="20" t="n"/>
      <c r="X738" s="21">
        <f>IF(T738="","",T738-IF(U738="",0,U738)-IF(V738="",0,V738)-IF(W738="",0,W738))</f>
        <v/>
      </c>
      <c r="Y738" s="22">
        <f>IF(OR(R738="",R738=0,X738=""),"",X738/R738)</f>
        <v/>
      </c>
      <c r="Z738" s="16" t="n"/>
      <c r="AA738" s="16" t="n"/>
      <c r="AB738" s="16" t="n"/>
      <c r="AC738" s="16" t="n"/>
      <c r="AD738" s="16" t="n"/>
      <c r="AE738" s="16" t="n"/>
      <c r="AF738" s="16" t="n"/>
      <c r="AG738" s="16" t="n"/>
      <c r="AH738" s="23" t="n"/>
      <c r="AI738" s="21">
        <f>IF(X738="","",IF(G738="MXN",X738,IF(AH738="","",X738*AH738)))</f>
        <v/>
      </c>
      <c r="AJ738" s="16" t="n"/>
      <c r="AK738" s="24">
        <f>IF(B738="","",CHOOSE(WEEKDAY(B738,2),"Lunes","Martes","Miércoles","Jueves","Viernes","Sábado","Domingo"))</f>
        <v/>
      </c>
      <c r="AL738" s="24">
        <f>IF(C738="","",IF(HOUR(C738)&lt;6,"00-06",IF(HOUR(C738)&lt;10,"06-10",IF(HOUR(C738)&lt;14,"10-14",IF(HOUR(C738)&lt;18,"14-18",IF(HOUR(C738)&lt;22,"18-22","22-24"))))))</f>
        <v/>
      </c>
      <c r="AM738" s="21">
        <f>IF(B738="","",SUMIFS($X$7:X738,$AJ$7:AJ738,"&lt;&gt;No",$B$7:B738,"&lt;&gt;"))</f>
        <v/>
      </c>
      <c r="AN738" s="22">
        <f>IF(B738="","",SUMIFS($Y$7:Y738,$AJ$7:AJ738,"&lt;&gt;No",$B$7:B738,"&lt;&gt;"))</f>
        <v/>
      </c>
    </row>
    <row r="739">
      <c r="A739" s="16" t="n"/>
      <c r="B739" s="17" t="n"/>
      <c r="C739" s="18" t="n"/>
      <c r="D739" s="18" t="n"/>
      <c r="E739" s="16" t="n"/>
      <c r="F739" s="16" t="n"/>
      <c r="G739" s="16" t="n"/>
      <c r="H739" s="16" t="n"/>
      <c r="I739" s="16" t="n"/>
      <c r="J739" s="16" t="n"/>
      <c r="K739" s="16" t="n"/>
      <c r="L739" s="16" t="n"/>
      <c r="M739" s="19" t="n"/>
      <c r="N739" s="19" t="n"/>
      <c r="O739" s="19" t="n"/>
      <c r="P739" s="19" t="n"/>
      <c r="Q739" s="19" t="n"/>
      <c r="R739" s="20" t="n"/>
      <c r="S739" s="19" t="n"/>
      <c r="T739" s="20" t="n"/>
      <c r="U739" s="20" t="n"/>
      <c r="V739" s="20" t="n"/>
      <c r="W739" s="20" t="n"/>
      <c r="X739" s="21">
        <f>IF(T739="","",T739-IF(U739="",0,U739)-IF(V739="",0,V739)-IF(W739="",0,W739))</f>
        <v/>
      </c>
      <c r="Y739" s="22">
        <f>IF(OR(R739="",R739=0,X739=""),"",X739/R739)</f>
        <v/>
      </c>
      <c r="Z739" s="16" t="n"/>
      <c r="AA739" s="16" t="n"/>
      <c r="AB739" s="16" t="n"/>
      <c r="AC739" s="16" t="n"/>
      <c r="AD739" s="16" t="n"/>
      <c r="AE739" s="16" t="n"/>
      <c r="AF739" s="16" t="n"/>
      <c r="AG739" s="16" t="n"/>
      <c r="AH739" s="23" t="n"/>
      <c r="AI739" s="21">
        <f>IF(X739="","",IF(G739="MXN",X739,IF(AH739="","",X739*AH739)))</f>
        <v/>
      </c>
      <c r="AJ739" s="16" t="n"/>
      <c r="AK739" s="24">
        <f>IF(B739="","",CHOOSE(WEEKDAY(B739,2),"Lunes","Martes","Miércoles","Jueves","Viernes","Sábado","Domingo"))</f>
        <v/>
      </c>
      <c r="AL739" s="24">
        <f>IF(C739="","",IF(HOUR(C739)&lt;6,"00-06",IF(HOUR(C739)&lt;10,"06-10",IF(HOUR(C739)&lt;14,"10-14",IF(HOUR(C739)&lt;18,"14-18",IF(HOUR(C739)&lt;22,"18-22","22-24"))))))</f>
        <v/>
      </c>
      <c r="AM739" s="21">
        <f>IF(B739="","",SUMIFS($X$7:X739,$AJ$7:AJ739,"&lt;&gt;No",$B$7:B739,"&lt;&gt;"))</f>
        <v/>
      </c>
      <c r="AN739" s="22">
        <f>IF(B739="","",SUMIFS($Y$7:Y739,$AJ$7:AJ739,"&lt;&gt;No",$B$7:B739,"&lt;&gt;"))</f>
        <v/>
      </c>
    </row>
    <row r="740">
      <c r="A740" s="16" t="n"/>
      <c r="B740" s="17" t="n"/>
      <c r="C740" s="18" t="n"/>
      <c r="D740" s="18" t="n"/>
      <c r="E740" s="16" t="n"/>
      <c r="F740" s="16" t="n"/>
      <c r="G740" s="16" t="n"/>
      <c r="H740" s="16" t="n"/>
      <c r="I740" s="16" t="n"/>
      <c r="J740" s="16" t="n"/>
      <c r="K740" s="16" t="n"/>
      <c r="L740" s="16" t="n"/>
      <c r="M740" s="19" t="n"/>
      <c r="N740" s="19" t="n"/>
      <c r="O740" s="19" t="n"/>
      <c r="P740" s="19" t="n"/>
      <c r="Q740" s="19" t="n"/>
      <c r="R740" s="20" t="n"/>
      <c r="S740" s="19" t="n"/>
      <c r="T740" s="20" t="n"/>
      <c r="U740" s="20" t="n"/>
      <c r="V740" s="20" t="n"/>
      <c r="W740" s="20" t="n"/>
      <c r="X740" s="21">
        <f>IF(T740="","",T740-IF(U740="",0,U740)-IF(V740="",0,V740)-IF(W740="",0,W740))</f>
        <v/>
      </c>
      <c r="Y740" s="22">
        <f>IF(OR(R740="",R740=0,X740=""),"",X740/R740)</f>
        <v/>
      </c>
      <c r="Z740" s="16" t="n"/>
      <c r="AA740" s="16" t="n"/>
      <c r="AB740" s="16" t="n"/>
      <c r="AC740" s="16" t="n"/>
      <c r="AD740" s="16" t="n"/>
      <c r="AE740" s="16" t="n"/>
      <c r="AF740" s="16" t="n"/>
      <c r="AG740" s="16" t="n"/>
      <c r="AH740" s="23" t="n"/>
      <c r="AI740" s="21">
        <f>IF(X740="","",IF(G740="MXN",X740,IF(AH740="","",X740*AH740)))</f>
        <v/>
      </c>
      <c r="AJ740" s="16" t="n"/>
      <c r="AK740" s="24">
        <f>IF(B740="","",CHOOSE(WEEKDAY(B740,2),"Lunes","Martes","Miércoles","Jueves","Viernes","Sábado","Domingo"))</f>
        <v/>
      </c>
      <c r="AL740" s="24">
        <f>IF(C740="","",IF(HOUR(C740)&lt;6,"00-06",IF(HOUR(C740)&lt;10,"06-10",IF(HOUR(C740)&lt;14,"10-14",IF(HOUR(C740)&lt;18,"14-18",IF(HOUR(C740)&lt;22,"18-22","22-24"))))))</f>
        <v/>
      </c>
      <c r="AM740" s="21">
        <f>IF(B740="","",SUMIFS($X$7:X740,$AJ$7:AJ740,"&lt;&gt;No",$B$7:B740,"&lt;&gt;"))</f>
        <v/>
      </c>
      <c r="AN740" s="22">
        <f>IF(B740="","",SUMIFS($Y$7:Y740,$AJ$7:AJ740,"&lt;&gt;No",$B$7:B740,"&lt;&gt;"))</f>
        <v/>
      </c>
    </row>
    <row r="741">
      <c r="A741" s="16" t="n"/>
      <c r="B741" s="17" t="n"/>
      <c r="C741" s="18" t="n"/>
      <c r="D741" s="18" t="n"/>
      <c r="E741" s="16" t="n"/>
      <c r="F741" s="16" t="n"/>
      <c r="G741" s="16" t="n"/>
      <c r="H741" s="16" t="n"/>
      <c r="I741" s="16" t="n"/>
      <c r="J741" s="16" t="n"/>
      <c r="K741" s="16" t="n"/>
      <c r="L741" s="16" t="n"/>
      <c r="M741" s="19" t="n"/>
      <c r="N741" s="19" t="n"/>
      <c r="O741" s="19" t="n"/>
      <c r="P741" s="19" t="n"/>
      <c r="Q741" s="19" t="n"/>
      <c r="R741" s="20" t="n"/>
      <c r="S741" s="19" t="n"/>
      <c r="T741" s="20" t="n"/>
      <c r="U741" s="20" t="n"/>
      <c r="V741" s="20" t="n"/>
      <c r="W741" s="20" t="n"/>
      <c r="X741" s="21">
        <f>IF(T741="","",T741-IF(U741="",0,U741)-IF(V741="",0,V741)-IF(W741="",0,W741))</f>
        <v/>
      </c>
      <c r="Y741" s="22">
        <f>IF(OR(R741="",R741=0,X741=""),"",X741/R741)</f>
        <v/>
      </c>
      <c r="Z741" s="16" t="n"/>
      <c r="AA741" s="16" t="n"/>
      <c r="AB741" s="16" t="n"/>
      <c r="AC741" s="16" t="n"/>
      <c r="AD741" s="16" t="n"/>
      <c r="AE741" s="16" t="n"/>
      <c r="AF741" s="16" t="n"/>
      <c r="AG741" s="16" t="n"/>
      <c r="AH741" s="23" t="n"/>
      <c r="AI741" s="21">
        <f>IF(X741="","",IF(G741="MXN",X741,IF(AH741="","",X741*AH741)))</f>
        <v/>
      </c>
      <c r="AJ741" s="16" t="n"/>
      <c r="AK741" s="24">
        <f>IF(B741="","",CHOOSE(WEEKDAY(B741,2),"Lunes","Martes","Miércoles","Jueves","Viernes","Sábado","Domingo"))</f>
        <v/>
      </c>
      <c r="AL741" s="24">
        <f>IF(C741="","",IF(HOUR(C741)&lt;6,"00-06",IF(HOUR(C741)&lt;10,"06-10",IF(HOUR(C741)&lt;14,"10-14",IF(HOUR(C741)&lt;18,"14-18",IF(HOUR(C741)&lt;22,"18-22","22-24"))))))</f>
        <v/>
      </c>
      <c r="AM741" s="21">
        <f>IF(B741="","",SUMIFS($X$7:X741,$AJ$7:AJ741,"&lt;&gt;No",$B$7:B741,"&lt;&gt;"))</f>
        <v/>
      </c>
      <c r="AN741" s="22">
        <f>IF(B741="","",SUMIFS($Y$7:Y741,$AJ$7:AJ741,"&lt;&gt;No",$B$7:B741,"&lt;&gt;"))</f>
        <v/>
      </c>
    </row>
    <row r="742">
      <c r="A742" s="16" t="n"/>
      <c r="B742" s="17" t="n"/>
      <c r="C742" s="18" t="n"/>
      <c r="D742" s="18" t="n"/>
      <c r="E742" s="16" t="n"/>
      <c r="F742" s="16" t="n"/>
      <c r="G742" s="16" t="n"/>
      <c r="H742" s="16" t="n"/>
      <c r="I742" s="16" t="n"/>
      <c r="J742" s="16" t="n"/>
      <c r="K742" s="16" t="n"/>
      <c r="L742" s="16" t="n"/>
      <c r="M742" s="19" t="n"/>
      <c r="N742" s="19" t="n"/>
      <c r="O742" s="19" t="n"/>
      <c r="P742" s="19" t="n"/>
      <c r="Q742" s="19" t="n"/>
      <c r="R742" s="20" t="n"/>
      <c r="S742" s="19" t="n"/>
      <c r="T742" s="20" t="n"/>
      <c r="U742" s="20" t="n"/>
      <c r="V742" s="20" t="n"/>
      <c r="W742" s="20" t="n"/>
      <c r="X742" s="21">
        <f>IF(T742="","",T742-IF(U742="",0,U742)-IF(V742="",0,V742)-IF(W742="",0,W742))</f>
        <v/>
      </c>
      <c r="Y742" s="22">
        <f>IF(OR(R742="",R742=0,X742=""),"",X742/R742)</f>
        <v/>
      </c>
      <c r="Z742" s="16" t="n"/>
      <c r="AA742" s="16" t="n"/>
      <c r="AB742" s="16" t="n"/>
      <c r="AC742" s="16" t="n"/>
      <c r="AD742" s="16" t="n"/>
      <c r="AE742" s="16" t="n"/>
      <c r="AF742" s="16" t="n"/>
      <c r="AG742" s="16" t="n"/>
      <c r="AH742" s="23" t="n"/>
      <c r="AI742" s="21">
        <f>IF(X742="","",IF(G742="MXN",X742,IF(AH742="","",X742*AH742)))</f>
        <v/>
      </c>
      <c r="AJ742" s="16" t="n"/>
      <c r="AK742" s="24">
        <f>IF(B742="","",CHOOSE(WEEKDAY(B742,2),"Lunes","Martes","Miércoles","Jueves","Viernes","Sábado","Domingo"))</f>
        <v/>
      </c>
      <c r="AL742" s="24">
        <f>IF(C742="","",IF(HOUR(C742)&lt;6,"00-06",IF(HOUR(C742)&lt;10,"06-10",IF(HOUR(C742)&lt;14,"10-14",IF(HOUR(C742)&lt;18,"14-18",IF(HOUR(C742)&lt;22,"18-22","22-24"))))))</f>
        <v/>
      </c>
      <c r="AM742" s="21">
        <f>IF(B742="","",SUMIFS($X$7:X742,$AJ$7:AJ742,"&lt;&gt;No",$B$7:B742,"&lt;&gt;"))</f>
        <v/>
      </c>
      <c r="AN742" s="22">
        <f>IF(B742="","",SUMIFS($Y$7:Y742,$AJ$7:AJ742,"&lt;&gt;No",$B$7:B742,"&lt;&gt;"))</f>
        <v/>
      </c>
    </row>
    <row r="743">
      <c r="A743" s="16" t="n"/>
      <c r="B743" s="17" t="n"/>
      <c r="C743" s="18" t="n"/>
      <c r="D743" s="18" t="n"/>
      <c r="E743" s="16" t="n"/>
      <c r="F743" s="16" t="n"/>
      <c r="G743" s="16" t="n"/>
      <c r="H743" s="16" t="n"/>
      <c r="I743" s="16" t="n"/>
      <c r="J743" s="16" t="n"/>
      <c r="K743" s="16" t="n"/>
      <c r="L743" s="16" t="n"/>
      <c r="M743" s="19" t="n"/>
      <c r="N743" s="19" t="n"/>
      <c r="O743" s="19" t="n"/>
      <c r="P743" s="19" t="n"/>
      <c r="Q743" s="19" t="n"/>
      <c r="R743" s="20" t="n"/>
      <c r="S743" s="19" t="n"/>
      <c r="T743" s="20" t="n"/>
      <c r="U743" s="20" t="n"/>
      <c r="V743" s="20" t="n"/>
      <c r="W743" s="20" t="n"/>
      <c r="X743" s="21">
        <f>IF(T743="","",T743-IF(U743="",0,U743)-IF(V743="",0,V743)-IF(W743="",0,W743))</f>
        <v/>
      </c>
      <c r="Y743" s="22">
        <f>IF(OR(R743="",R743=0,X743=""),"",X743/R743)</f>
        <v/>
      </c>
      <c r="Z743" s="16" t="n"/>
      <c r="AA743" s="16" t="n"/>
      <c r="AB743" s="16" t="n"/>
      <c r="AC743" s="16" t="n"/>
      <c r="AD743" s="16" t="n"/>
      <c r="AE743" s="16" t="n"/>
      <c r="AF743" s="16" t="n"/>
      <c r="AG743" s="16" t="n"/>
      <c r="AH743" s="23" t="n"/>
      <c r="AI743" s="21">
        <f>IF(X743="","",IF(G743="MXN",X743,IF(AH743="","",X743*AH743)))</f>
        <v/>
      </c>
      <c r="AJ743" s="16" t="n"/>
      <c r="AK743" s="24">
        <f>IF(B743="","",CHOOSE(WEEKDAY(B743,2),"Lunes","Martes","Miércoles","Jueves","Viernes","Sábado","Domingo"))</f>
        <v/>
      </c>
      <c r="AL743" s="24">
        <f>IF(C743="","",IF(HOUR(C743)&lt;6,"00-06",IF(HOUR(C743)&lt;10,"06-10",IF(HOUR(C743)&lt;14,"10-14",IF(HOUR(C743)&lt;18,"14-18",IF(HOUR(C743)&lt;22,"18-22","22-24"))))))</f>
        <v/>
      </c>
      <c r="AM743" s="21">
        <f>IF(B743="","",SUMIFS($X$7:X743,$AJ$7:AJ743,"&lt;&gt;No",$B$7:B743,"&lt;&gt;"))</f>
        <v/>
      </c>
      <c r="AN743" s="22">
        <f>IF(B743="","",SUMIFS($Y$7:Y743,$AJ$7:AJ743,"&lt;&gt;No",$B$7:B743,"&lt;&gt;"))</f>
        <v/>
      </c>
    </row>
    <row r="744">
      <c r="A744" s="16" t="n"/>
      <c r="B744" s="17" t="n"/>
      <c r="C744" s="18" t="n"/>
      <c r="D744" s="18" t="n"/>
      <c r="E744" s="16" t="n"/>
      <c r="F744" s="16" t="n"/>
      <c r="G744" s="16" t="n"/>
      <c r="H744" s="16" t="n"/>
      <c r="I744" s="16" t="n"/>
      <c r="J744" s="16" t="n"/>
      <c r="K744" s="16" t="n"/>
      <c r="L744" s="16" t="n"/>
      <c r="M744" s="19" t="n"/>
      <c r="N744" s="19" t="n"/>
      <c r="O744" s="19" t="n"/>
      <c r="P744" s="19" t="n"/>
      <c r="Q744" s="19" t="n"/>
      <c r="R744" s="20" t="n"/>
      <c r="S744" s="19" t="n"/>
      <c r="T744" s="20" t="n"/>
      <c r="U744" s="20" t="n"/>
      <c r="V744" s="20" t="n"/>
      <c r="W744" s="20" t="n"/>
      <c r="X744" s="21">
        <f>IF(T744="","",T744-IF(U744="",0,U744)-IF(V744="",0,V744)-IF(W744="",0,W744))</f>
        <v/>
      </c>
      <c r="Y744" s="22">
        <f>IF(OR(R744="",R744=0,X744=""),"",X744/R744)</f>
        <v/>
      </c>
      <c r="Z744" s="16" t="n"/>
      <c r="AA744" s="16" t="n"/>
      <c r="AB744" s="16" t="n"/>
      <c r="AC744" s="16" t="n"/>
      <c r="AD744" s="16" t="n"/>
      <c r="AE744" s="16" t="n"/>
      <c r="AF744" s="16" t="n"/>
      <c r="AG744" s="16" t="n"/>
      <c r="AH744" s="23" t="n"/>
      <c r="AI744" s="21">
        <f>IF(X744="","",IF(G744="MXN",X744,IF(AH744="","",X744*AH744)))</f>
        <v/>
      </c>
      <c r="AJ744" s="16" t="n"/>
      <c r="AK744" s="24">
        <f>IF(B744="","",CHOOSE(WEEKDAY(B744,2),"Lunes","Martes","Miércoles","Jueves","Viernes","Sábado","Domingo"))</f>
        <v/>
      </c>
      <c r="AL744" s="24">
        <f>IF(C744="","",IF(HOUR(C744)&lt;6,"00-06",IF(HOUR(C744)&lt;10,"06-10",IF(HOUR(C744)&lt;14,"10-14",IF(HOUR(C744)&lt;18,"14-18",IF(HOUR(C744)&lt;22,"18-22","22-24"))))))</f>
        <v/>
      </c>
      <c r="AM744" s="21">
        <f>IF(B744="","",SUMIFS($X$7:X744,$AJ$7:AJ744,"&lt;&gt;No",$B$7:B744,"&lt;&gt;"))</f>
        <v/>
      </c>
      <c r="AN744" s="22">
        <f>IF(B744="","",SUMIFS($Y$7:Y744,$AJ$7:AJ744,"&lt;&gt;No",$B$7:B744,"&lt;&gt;"))</f>
        <v/>
      </c>
    </row>
    <row r="745">
      <c r="A745" s="16" t="n"/>
      <c r="B745" s="17" t="n"/>
      <c r="C745" s="18" t="n"/>
      <c r="D745" s="18" t="n"/>
      <c r="E745" s="16" t="n"/>
      <c r="F745" s="16" t="n"/>
      <c r="G745" s="16" t="n"/>
      <c r="H745" s="16" t="n"/>
      <c r="I745" s="16" t="n"/>
      <c r="J745" s="16" t="n"/>
      <c r="K745" s="16" t="n"/>
      <c r="L745" s="16" t="n"/>
      <c r="M745" s="19" t="n"/>
      <c r="N745" s="19" t="n"/>
      <c r="O745" s="19" t="n"/>
      <c r="P745" s="19" t="n"/>
      <c r="Q745" s="19" t="n"/>
      <c r="R745" s="20" t="n"/>
      <c r="S745" s="19" t="n"/>
      <c r="T745" s="20" t="n"/>
      <c r="U745" s="20" t="n"/>
      <c r="V745" s="20" t="n"/>
      <c r="W745" s="20" t="n"/>
      <c r="X745" s="21">
        <f>IF(T745="","",T745-IF(U745="",0,U745)-IF(V745="",0,V745)-IF(W745="",0,W745))</f>
        <v/>
      </c>
      <c r="Y745" s="22">
        <f>IF(OR(R745="",R745=0,X745=""),"",X745/R745)</f>
        <v/>
      </c>
      <c r="Z745" s="16" t="n"/>
      <c r="AA745" s="16" t="n"/>
      <c r="AB745" s="16" t="n"/>
      <c r="AC745" s="16" t="n"/>
      <c r="AD745" s="16" t="n"/>
      <c r="AE745" s="16" t="n"/>
      <c r="AF745" s="16" t="n"/>
      <c r="AG745" s="16" t="n"/>
      <c r="AH745" s="23" t="n"/>
      <c r="AI745" s="21">
        <f>IF(X745="","",IF(G745="MXN",X745,IF(AH745="","",X745*AH745)))</f>
        <v/>
      </c>
      <c r="AJ745" s="16" t="n"/>
      <c r="AK745" s="24">
        <f>IF(B745="","",CHOOSE(WEEKDAY(B745,2),"Lunes","Martes","Miércoles","Jueves","Viernes","Sábado","Domingo"))</f>
        <v/>
      </c>
      <c r="AL745" s="24">
        <f>IF(C745="","",IF(HOUR(C745)&lt;6,"00-06",IF(HOUR(C745)&lt;10,"06-10",IF(HOUR(C745)&lt;14,"10-14",IF(HOUR(C745)&lt;18,"14-18",IF(HOUR(C745)&lt;22,"18-22","22-24"))))))</f>
        <v/>
      </c>
      <c r="AM745" s="21">
        <f>IF(B745="","",SUMIFS($X$7:X745,$AJ$7:AJ745,"&lt;&gt;No",$B$7:B745,"&lt;&gt;"))</f>
        <v/>
      </c>
      <c r="AN745" s="22">
        <f>IF(B745="","",SUMIFS($Y$7:Y745,$AJ$7:AJ745,"&lt;&gt;No",$B$7:B745,"&lt;&gt;"))</f>
        <v/>
      </c>
    </row>
    <row r="746">
      <c r="A746" s="16" t="n"/>
      <c r="B746" s="17" t="n"/>
      <c r="C746" s="18" t="n"/>
      <c r="D746" s="18" t="n"/>
      <c r="E746" s="16" t="n"/>
      <c r="F746" s="16" t="n"/>
      <c r="G746" s="16" t="n"/>
      <c r="H746" s="16" t="n"/>
      <c r="I746" s="16" t="n"/>
      <c r="J746" s="16" t="n"/>
      <c r="K746" s="16" t="n"/>
      <c r="L746" s="16" t="n"/>
      <c r="M746" s="19" t="n"/>
      <c r="N746" s="19" t="n"/>
      <c r="O746" s="19" t="n"/>
      <c r="P746" s="19" t="n"/>
      <c r="Q746" s="19" t="n"/>
      <c r="R746" s="20" t="n"/>
      <c r="S746" s="19" t="n"/>
      <c r="T746" s="20" t="n"/>
      <c r="U746" s="20" t="n"/>
      <c r="V746" s="20" t="n"/>
      <c r="W746" s="20" t="n"/>
      <c r="X746" s="21">
        <f>IF(T746="","",T746-IF(U746="",0,U746)-IF(V746="",0,V746)-IF(W746="",0,W746))</f>
        <v/>
      </c>
      <c r="Y746" s="22">
        <f>IF(OR(R746="",R746=0,X746=""),"",X746/R746)</f>
        <v/>
      </c>
      <c r="Z746" s="16" t="n"/>
      <c r="AA746" s="16" t="n"/>
      <c r="AB746" s="16" t="n"/>
      <c r="AC746" s="16" t="n"/>
      <c r="AD746" s="16" t="n"/>
      <c r="AE746" s="16" t="n"/>
      <c r="AF746" s="16" t="n"/>
      <c r="AG746" s="16" t="n"/>
      <c r="AH746" s="23" t="n"/>
      <c r="AI746" s="21">
        <f>IF(X746="","",IF(G746="MXN",X746,IF(AH746="","",X746*AH746)))</f>
        <v/>
      </c>
      <c r="AJ746" s="16" t="n"/>
      <c r="AK746" s="24">
        <f>IF(B746="","",CHOOSE(WEEKDAY(B746,2),"Lunes","Martes","Miércoles","Jueves","Viernes","Sábado","Domingo"))</f>
        <v/>
      </c>
      <c r="AL746" s="24">
        <f>IF(C746="","",IF(HOUR(C746)&lt;6,"00-06",IF(HOUR(C746)&lt;10,"06-10",IF(HOUR(C746)&lt;14,"10-14",IF(HOUR(C746)&lt;18,"14-18",IF(HOUR(C746)&lt;22,"18-22","22-24"))))))</f>
        <v/>
      </c>
      <c r="AM746" s="21">
        <f>IF(B746="","",SUMIFS($X$7:X746,$AJ$7:AJ746,"&lt;&gt;No",$B$7:B746,"&lt;&gt;"))</f>
        <v/>
      </c>
      <c r="AN746" s="22">
        <f>IF(B746="","",SUMIFS($Y$7:Y746,$AJ$7:AJ746,"&lt;&gt;No",$B$7:B746,"&lt;&gt;"))</f>
        <v/>
      </c>
    </row>
    <row r="747">
      <c r="A747" s="16" t="n"/>
      <c r="B747" s="17" t="n"/>
      <c r="C747" s="18" t="n"/>
      <c r="D747" s="18" t="n"/>
      <c r="E747" s="16" t="n"/>
      <c r="F747" s="16" t="n"/>
      <c r="G747" s="16" t="n"/>
      <c r="H747" s="16" t="n"/>
      <c r="I747" s="16" t="n"/>
      <c r="J747" s="16" t="n"/>
      <c r="K747" s="16" t="n"/>
      <c r="L747" s="16" t="n"/>
      <c r="M747" s="19" t="n"/>
      <c r="N747" s="19" t="n"/>
      <c r="O747" s="19" t="n"/>
      <c r="P747" s="19" t="n"/>
      <c r="Q747" s="19" t="n"/>
      <c r="R747" s="20" t="n"/>
      <c r="S747" s="19" t="n"/>
      <c r="T747" s="20" t="n"/>
      <c r="U747" s="20" t="n"/>
      <c r="V747" s="20" t="n"/>
      <c r="W747" s="20" t="n"/>
      <c r="X747" s="21">
        <f>IF(T747="","",T747-IF(U747="",0,U747)-IF(V747="",0,V747)-IF(W747="",0,W747))</f>
        <v/>
      </c>
      <c r="Y747" s="22">
        <f>IF(OR(R747="",R747=0,X747=""),"",X747/R747)</f>
        <v/>
      </c>
      <c r="Z747" s="16" t="n"/>
      <c r="AA747" s="16" t="n"/>
      <c r="AB747" s="16" t="n"/>
      <c r="AC747" s="16" t="n"/>
      <c r="AD747" s="16" t="n"/>
      <c r="AE747" s="16" t="n"/>
      <c r="AF747" s="16" t="n"/>
      <c r="AG747" s="16" t="n"/>
      <c r="AH747" s="23" t="n"/>
      <c r="AI747" s="21">
        <f>IF(X747="","",IF(G747="MXN",X747,IF(AH747="","",X747*AH747)))</f>
        <v/>
      </c>
      <c r="AJ747" s="16" t="n"/>
      <c r="AK747" s="24">
        <f>IF(B747="","",CHOOSE(WEEKDAY(B747,2),"Lunes","Martes","Miércoles","Jueves","Viernes","Sábado","Domingo"))</f>
        <v/>
      </c>
      <c r="AL747" s="24">
        <f>IF(C747="","",IF(HOUR(C747)&lt;6,"00-06",IF(HOUR(C747)&lt;10,"06-10",IF(HOUR(C747)&lt;14,"10-14",IF(HOUR(C747)&lt;18,"14-18",IF(HOUR(C747)&lt;22,"18-22","22-24"))))))</f>
        <v/>
      </c>
      <c r="AM747" s="21">
        <f>IF(B747="","",SUMIFS($X$7:X747,$AJ$7:AJ747,"&lt;&gt;No",$B$7:B747,"&lt;&gt;"))</f>
        <v/>
      </c>
      <c r="AN747" s="22">
        <f>IF(B747="","",SUMIFS($Y$7:Y747,$AJ$7:AJ747,"&lt;&gt;No",$B$7:B747,"&lt;&gt;"))</f>
        <v/>
      </c>
    </row>
    <row r="748">
      <c r="A748" s="16" t="n"/>
      <c r="B748" s="17" t="n"/>
      <c r="C748" s="18" t="n"/>
      <c r="D748" s="18" t="n"/>
      <c r="E748" s="16" t="n"/>
      <c r="F748" s="16" t="n"/>
      <c r="G748" s="16" t="n"/>
      <c r="H748" s="16" t="n"/>
      <c r="I748" s="16" t="n"/>
      <c r="J748" s="16" t="n"/>
      <c r="K748" s="16" t="n"/>
      <c r="L748" s="16" t="n"/>
      <c r="M748" s="19" t="n"/>
      <c r="N748" s="19" t="n"/>
      <c r="O748" s="19" t="n"/>
      <c r="P748" s="19" t="n"/>
      <c r="Q748" s="19" t="n"/>
      <c r="R748" s="20" t="n"/>
      <c r="S748" s="19" t="n"/>
      <c r="T748" s="20" t="n"/>
      <c r="U748" s="20" t="n"/>
      <c r="V748" s="20" t="n"/>
      <c r="W748" s="20" t="n"/>
      <c r="X748" s="21">
        <f>IF(T748="","",T748-IF(U748="",0,U748)-IF(V748="",0,V748)-IF(W748="",0,W748))</f>
        <v/>
      </c>
      <c r="Y748" s="22">
        <f>IF(OR(R748="",R748=0,X748=""),"",X748/R748)</f>
        <v/>
      </c>
      <c r="Z748" s="16" t="n"/>
      <c r="AA748" s="16" t="n"/>
      <c r="AB748" s="16" t="n"/>
      <c r="AC748" s="16" t="n"/>
      <c r="AD748" s="16" t="n"/>
      <c r="AE748" s="16" t="n"/>
      <c r="AF748" s="16" t="n"/>
      <c r="AG748" s="16" t="n"/>
      <c r="AH748" s="23" t="n"/>
      <c r="AI748" s="21">
        <f>IF(X748="","",IF(G748="MXN",X748,IF(AH748="","",X748*AH748)))</f>
        <v/>
      </c>
      <c r="AJ748" s="16" t="n"/>
      <c r="AK748" s="24">
        <f>IF(B748="","",CHOOSE(WEEKDAY(B748,2),"Lunes","Martes","Miércoles","Jueves","Viernes","Sábado","Domingo"))</f>
        <v/>
      </c>
      <c r="AL748" s="24">
        <f>IF(C748="","",IF(HOUR(C748)&lt;6,"00-06",IF(HOUR(C748)&lt;10,"06-10",IF(HOUR(C748)&lt;14,"10-14",IF(HOUR(C748)&lt;18,"14-18",IF(HOUR(C748)&lt;22,"18-22","22-24"))))))</f>
        <v/>
      </c>
      <c r="AM748" s="21">
        <f>IF(B748="","",SUMIFS($X$7:X748,$AJ$7:AJ748,"&lt;&gt;No",$B$7:B748,"&lt;&gt;"))</f>
        <v/>
      </c>
      <c r="AN748" s="22">
        <f>IF(B748="","",SUMIFS($Y$7:Y748,$AJ$7:AJ748,"&lt;&gt;No",$B$7:B748,"&lt;&gt;"))</f>
        <v/>
      </c>
    </row>
    <row r="749">
      <c r="A749" s="16" t="n"/>
      <c r="B749" s="17" t="n"/>
      <c r="C749" s="18" t="n"/>
      <c r="D749" s="18" t="n"/>
      <c r="E749" s="16" t="n"/>
      <c r="F749" s="16" t="n"/>
      <c r="G749" s="16" t="n"/>
      <c r="H749" s="16" t="n"/>
      <c r="I749" s="16" t="n"/>
      <c r="J749" s="16" t="n"/>
      <c r="K749" s="16" t="n"/>
      <c r="L749" s="16" t="n"/>
      <c r="M749" s="19" t="n"/>
      <c r="N749" s="19" t="n"/>
      <c r="O749" s="19" t="n"/>
      <c r="P749" s="19" t="n"/>
      <c r="Q749" s="19" t="n"/>
      <c r="R749" s="20" t="n"/>
      <c r="S749" s="19" t="n"/>
      <c r="T749" s="20" t="n"/>
      <c r="U749" s="20" t="n"/>
      <c r="V749" s="20" t="n"/>
      <c r="W749" s="20" t="n"/>
      <c r="X749" s="21">
        <f>IF(T749="","",T749-IF(U749="",0,U749)-IF(V749="",0,V749)-IF(W749="",0,W749))</f>
        <v/>
      </c>
      <c r="Y749" s="22">
        <f>IF(OR(R749="",R749=0,X749=""),"",X749/R749)</f>
        <v/>
      </c>
      <c r="Z749" s="16" t="n"/>
      <c r="AA749" s="16" t="n"/>
      <c r="AB749" s="16" t="n"/>
      <c r="AC749" s="16" t="n"/>
      <c r="AD749" s="16" t="n"/>
      <c r="AE749" s="16" t="n"/>
      <c r="AF749" s="16" t="n"/>
      <c r="AG749" s="16" t="n"/>
      <c r="AH749" s="23" t="n"/>
      <c r="AI749" s="21">
        <f>IF(X749="","",IF(G749="MXN",X749,IF(AH749="","",X749*AH749)))</f>
        <v/>
      </c>
      <c r="AJ749" s="16" t="n"/>
      <c r="AK749" s="24">
        <f>IF(B749="","",CHOOSE(WEEKDAY(B749,2),"Lunes","Martes","Miércoles","Jueves","Viernes","Sábado","Domingo"))</f>
        <v/>
      </c>
      <c r="AL749" s="24">
        <f>IF(C749="","",IF(HOUR(C749)&lt;6,"00-06",IF(HOUR(C749)&lt;10,"06-10",IF(HOUR(C749)&lt;14,"10-14",IF(HOUR(C749)&lt;18,"14-18",IF(HOUR(C749)&lt;22,"18-22","22-24"))))))</f>
        <v/>
      </c>
      <c r="AM749" s="21">
        <f>IF(B749="","",SUMIFS($X$7:X749,$AJ$7:AJ749,"&lt;&gt;No",$B$7:B749,"&lt;&gt;"))</f>
        <v/>
      </c>
      <c r="AN749" s="22">
        <f>IF(B749="","",SUMIFS($Y$7:Y749,$AJ$7:AJ749,"&lt;&gt;No",$B$7:B749,"&lt;&gt;"))</f>
        <v/>
      </c>
    </row>
    <row r="750">
      <c r="A750" s="16" t="n"/>
      <c r="B750" s="17" t="n"/>
      <c r="C750" s="18" t="n"/>
      <c r="D750" s="18" t="n"/>
      <c r="E750" s="16" t="n"/>
      <c r="F750" s="16" t="n"/>
      <c r="G750" s="16" t="n"/>
      <c r="H750" s="16" t="n"/>
      <c r="I750" s="16" t="n"/>
      <c r="J750" s="16" t="n"/>
      <c r="K750" s="16" t="n"/>
      <c r="L750" s="16" t="n"/>
      <c r="M750" s="19" t="n"/>
      <c r="N750" s="19" t="n"/>
      <c r="O750" s="19" t="n"/>
      <c r="P750" s="19" t="n"/>
      <c r="Q750" s="19" t="n"/>
      <c r="R750" s="20" t="n"/>
      <c r="S750" s="19" t="n"/>
      <c r="T750" s="20" t="n"/>
      <c r="U750" s="20" t="n"/>
      <c r="V750" s="20" t="n"/>
      <c r="W750" s="20" t="n"/>
      <c r="X750" s="21">
        <f>IF(T750="","",T750-IF(U750="",0,U750)-IF(V750="",0,V750)-IF(W750="",0,W750))</f>
        <v/>
      </c>
      <c r="Y750" s="22">
        <f>IF(OR(R750="",R750=0,X750=""),"",X750/R750)</f>
        <v/>
      </c>
      <c r="Z750" s="16" t="n"/>
      <c r="AA750" s="16" t="n"/>
      <c r="AB750" s="16" t="n"/>
      <c r="AC750" s="16" t="n"/>
      <c r="AD750" s="16" t="n"/>
      <c r="AE750" s="16" t="n"/>
      <c r="AF750" s="16" t="n"/>
      <c r="AG750" s="16" t="n"/>
      <c r="AH750" s="23" t="n"/>
      <c r="AI750" s="21">
        <f>IF(X750="","",IF(G750="MXN",X750,IF(AH750="","",X750*AH750)))</f>
        <v/>
      </c>
      <c r="AJ750" s="16" t="n"/>
      <c r="AK750" s="24">
        <f>IF(B750="","",CHOOSE(WEEKDAY(B750,2),"Lunes","Martes","Miércoles","Jueves","Viernes","Sábado","Domingo"))</f>
        <v/>
      </c>
      <c r="AL750" s="24">
        <f>IF(C750="","",IF(HOUR(C750)&lt;6,"00-06",IF(HOUR(C750)&lt;10,"06-10",IF(HOUR(C750)&lt;14,"10-14",IF(HOUR(C750)&lt;18,"14-18",IF(HOUR(C750)&lt;22,"18-22","22-24"))))))</f>
        <v/>
      </c>
      <c r="AM750" s="21">
        <f>IF(B750="","",SUMIFS($X$7:X750,$AJ$7:AJ750,"&lt;&gt;No",$B$7:B750,"&lt;&gt;"))</f>
        <v/>
      </c>
      <c r="AN750" s="22">
        <f>IF(B750="","",SUMIFS($Y$7:Y750,$AJ$7:AJ750,"&lt;&gt;No",$B$7:B750,"&lt;&gt;"))</f>
        <v/>
      </c>
    </row>
    <row r="751">
      <c r="A751" s="16" t="n"/>
      <c r="B751" s="17" t="n"/>
      <c r="C751" s="18" t="n"/>
      <c r="D751" s="18" t="n"/>
      <c r="E751" s="16" t="n"/>
      <c r="F751" s="16" t="n"/>
      <c r="G751" s="16" t="n"/>
      <c r="H751" s="16" t="n"/>
      <c r="I751" s="16" t="n"/>
      <c r="J751" s="16" t="n"/>
      <c r="K751" s="16" t="n"/>
      <c r="L751" s="16" t="n"/>
      <c r="M751" s="19" t="n"/>
      <c r="N751" s="19" t="n"/>
      <c r="O751" s="19" t="n"/>
      <c r="P751" s="19" t="n"/>
      <c r="Q751" s="19" t="n"/>
      <c r="R751" s="20" t="n"/>
      <c r="S751" s="19" t="n"/>
      <c r="T751" s="20" t="n"/>
      <c r="U751" s="20" t="n"/>
      <c r="V751" s="20" t="n"/>
      <c r="W751" s="20" t="n"/>
      <c r="X751" s="21">
        <f>IF(T751="","",T751-IF(U751="",0,U751)-IF(V751="",0,V751)-IF(W751="",0,W751))</f>
        <v/>
      </c>
      <c r="Y751" s="22">
        <f>IF(OR(R751="",R751=0,X751=""),"",X751/R751)</f>
        <v/>
      </c>
      <c r="Z751" s="16" t="n"/>
      <c r="AA751" s="16" t="n"/>
      <c r="AB751" s="16" t="n"/>
      <c r="AC751" s="16" t="n"/>
      <c r="AD751" s="16" t="n"/>
      <c r="AE751" s="16" t="n"/>
      <c r="AF751" s="16" t="n"/>
      <c r="AG751" s="16" t="n"/>
      <c r="AH751" s="23" t="n"/>
      <c r="AI751" s="21">
        <f>IF(X751="","",IF(G751="MXN",X751,IF(AH751="","",X751*AH751)))</f>
        <v/>
      </c>
      <c r="AJ751" s="16" t="n"/>
      <c r="AK751" s="24">
        <f>IF(B751="","",CHOOSE(WEEKDAY(B751,2),"Lunes","Martes","Miércoles","Jueves","Viernes","Sábado","Domingo"))</f>
        <v/>
      </c>
      <c r="AL751" s="24">
        <f>IF(C751="","",IF(HOUR(C751)&lt;6,"00-06",IF(HOUR(C751)&lt;10,"06-10",IF(HOUR(C751)&lt;14,"10-14",IF(HOUR(C751)&lt;18,"14-18",IF(HOUR(C751)&lt;22,"18-22","22-24"))))))</f>
        <v/>
      </c>
      <c r="AM751" s="21">
        <f>IF(B751="","",SUMIFS($X$7:X751,$AJ$7:AJ751,"&lt;&gt;No",$B$7:B751,"&lt;&gt;"))</f>
        <v/>
      </c>
      <c r="AN751" s="22">
        <f>IF(B751="","",SUMIFS($Y$7:Y751,$AJ$7:AJ751,"&lt;&gt;No",$B$7:B751,"&lt;&gt;"))</f>
        <v/>
      </c>
    </row>
    <row r="752">
      <c r="A752" s="16" t="n"/>
      <c r="B752" s="17" t="n"/>
      <c r="C752" s="18" t="n"/>
      <c r="D752" s="18" t="n"/>
      <c r="E752" s="16" t="n"/>
      <c r="F752" s="16" t="n"/>
      <c r="G752" s="16" t="n"/>
      <c r="H752" s="16" t="n"/>
      <c r="I752" s="16" t="n"/>
      <c r="J752" s="16" t="n"/>
      <c r="K752" s="16" t="n"/>
      <c r="L752" s="16" t="n"/>
      <c r="M752" s="19" t="n"/>
      <c r="N752" s="19" t="n"/>
      <c r="O752" s="19" t="n"/>
      <c r="P752" s="19" t="n"/>
      <c r="Q752" s="19" t="n"/>
      <c r="R752" s="20" t="n"/>
      <c r="S752" s="19" t="n"/>
      <c r="T752" s="20" t="n"/>
      <c r="U752" s="20" t="n"/>
      <c r="V752" s="20" t="n"/>
      <c r="W752" s="20" t="n"/>
      <c r="X752" s="21">
        <f>IF(T752="","",T752-IF(U752="",0,U752)-IF(V752="",0,V752)-IF(W752="",0,W752))</f>
        <v/>
      </c>
      <c r="Y752" s="22">
        <f>IF(OR(R752="",R752=0,X752=""),"",X752/R752)</f>
        <v/>
      </c>
      <c r="Z752" s="16" t="n"/>
      <c r="AA752" s="16" t="n"/>
      <c r="AB752" s="16" t="n"/>
      <c r="AC752" s="16" t="n"/>
      <c r="AD752" s="16" t="n"/>
      <c r="AE752" s="16" t="n"/>
      <c r="AF752" s="16" t="n"/>
      <c r="AG752" s="16" t="n"/>
      <c r="AH752" s="23" t="n"/>
      <c r="AI752" s="21">
        <f>IF(X752="","",IF(G752="MXN",X752,IF(AH752="","",X752*AH752)))</f>
        <v/>
      </c>
      <c r="AJ752" s="16" t="n"/>
      <c r="AK752" s="24">
        <f>IF(B752="","",CHOOSE(WEEKDAY(B752,2),"Lunes","Martes","Miércoles","Jueves","Viernes","Sábado","Domingo"))</f>
        <v/>
      </c>
      <c r="AL752" s="24">
        <f>IF(C752="","",IF(HOUR(C752)&lt;6,"00-06",IF(HOUR(C752)&lt;10,"06-10",IF(HOUR(C752)&lt;14,"10-14",IF(HOUR(C752)&lt;18,"14-18",IF(HOUR(C752)&lt;22,"18-22","22-24"))))))</f>
        <v/>
      </c>
      <c r="AM752" s="21">
        <f>IF(B752="","",SUMIFS($X$7:X752,$AJ$7:AJ752,"&lt;&gt;No",$B$7:B752,"&lt;&gt;"))</f>
        <v/>
      </c>
      <c r="AN752" s="22">
        <f>IF(B752="","",SUMIFS($Y$7:Y752,$AJ$7:AJ752,"&lt;&gt;No",$B$7:B752,"&lt;&gt;"))</f>
        <v/>
      </c>
    </row>
    <row r="753">
      <c r="A753" s="16" t="n"/>
      <c r="B753" s="17" t="n"/>
      <c r="C753" s="18" t="n"/>
      <c r="D753" s="18" t="n"/>
      <c r="E753" s="16" t="n"/>
      <c r="F753" s="16" t="n"/>
      <c r="G753" s="16" t="n"/>
      <c r="H753" s="16" t="n"/>
      <c r="I753" s="16" t="n"/>
      <c r="J753" s="16" t="n"/>
      <c r="K753" s="16" t="n"/>
      <c r="L753" s="16" t="n"/>
      <c r="M753" s="19" t="n"/>
      <c r="N753" s="19" t="n"/>
      <c r="O753" s="19" t="n"/>
      <c r="P753" s="19" t="n"/>
      <c r="Q753" s="19" t="n"/>
      <c r="R753" s="20" t="n"/>
      <c r="S753" s="19" t="n"/>
      <c r="T753" s="20" t="n"/>
      <c r="U753" s="20" t="n"/>
      <c r="V753" s="20" t="n"/>
      <c r="W753" s="20" t="n"/>
      <c r="X753" s="21">
        <f>IF(T753="","",T753-IF(U753="",0,U753)-IF(V753="",0,V753)-IF(W753="",0,W753))</f>
        <v/>
      </c>
      <c r="Y753" s="22">
        <f>IF(OR(R753="",R753=0,X753=""),"",X753/R753)</f>
        <v/>
      </c>
      <c r="Z753" s="16" t="n"/>
      <c r="AA753" s="16" t="n"/>
      <c r="AB753" s="16" t="n"/>
      <c r="AC753" s="16" t="n"/>
      <c r="AD753" s="16" t="n"/>
      <c r="AE753" s="16" t="n"/>
      <c r="AF753" s="16" t="n"/>
      <c r="AG753" s="16" t="n"/>
      <c r="AH753" s="23" t="n"/>
      <c r="AI753" s="21">
        <f>IF(X753="","",IF(G753="MXN",X753,IF(AH753="","",X753*AH753)))</f>
        <v/>
      </c>
      <c r="AJ753" s="16" t="n"/>
      <c r="AK753" s="24">
        <f>IF(B753="","",CHOOSE(WEEKDAY(B753,2),"Lunes","Martes","Miércoles","Jueves","Viernes","Sábado","Domingo"))</f>
        <v/>
      </c>
      <c r="AL753" s="24">
        <f>IF(C753="","",IF(HOUR(C753)&lt;6,"00-06",IF(HOUR(C753)&lt;10,"06-10",IF(HOUR(C753)&lt;14,"10-14",IF(HOUR(C753)&lt;18,"14-18",IF(HOUR(C753)&lt;22,"18-22","22-24"))))))</f>
        <v/>
      </c>
      <c r="AM753" s="21">
        <f>IF(B753="","",SUMIFS($X$7:X753,$AJ$7:AJ753,"&lt;&gt;No",$B$7:B753,"&lt;&gt;"))</f>
        <v/>
      </c>
      <c r="AN753" s="22">
        <f>IF(B753="","",SUMIFS($Y$7:Y753,$AJ$7:AJ753,"&lt;&gt;No",$B$7:B753,"&lt;&gt;"))</f>
        <v/>
      </c>
    </row>
    <row r="754">
      <c r="A754" s="16" t="n"/>
      <c r="B754" s="17" t="n"/>
      <c r="C754" s="18" t="n"/>
      <c r="D754" s="18" t="n"/>
      <c r="E754" s="16" t="n"/>
      <c r="F754" s="16" t="n"/>
      <c r="G754" s="16" t="n"/>
      <c r="H754" s="16" t="n"/>
      <c r="I754" s="16" t="n"/>
      <c r="J754" s="16" t="n"/>
      <c r="K754" s="16" t="n"/>
      <c r="L754" s="16" t="n"/>
      <c r="M754" s="19" t="n"/>
      <c r="N754" s="19" t="n"/>
      <c r="O754" s="19" t="n"/>
      <c r="P754" s="19" t="n"/>
      <c r="Q754" s="19" t="n"/>
      <c r="R754" s="20" t="n"/>
      <c r="S754" s="19" t="n"/>
      <c r="T754" s="20" t="n"/>
      <c r="U754" s="20" t="n"/>
      <c r="V754" s="20" t="n"/>
      <c r="W754" s="20" t="n"/>
      <c r="X754" s="21">
        <f>IF(T754="","",T754-IF(U754="",0,U754)-IF(V754="",0,V754)-IF(W754="",0,W754))</f>
        <v/>
      </c>
      <c r="Y754" s="22">
        <f>IF(OR(R754="",R754=0,X754=""),"",X754/R754)</f>
        <v/>
      </c>
      <c r="Z754" s="16" t="n"/>
      <c r="AA754" s="16" t="n"/>
      <c r="AB754" s="16" t="n"/>
      <c r="AC754" s="16" t="n"/>
      <c r="AD754" s="16" t="n"/>
      <c r="AE754" s="16" t="n"/>
      <c r="AF754" s="16" t="n"/>
      <c r="AG754" s="16" t="n"/>
      <c r="AH754" s="23" t="n"/>
      <c r="AI754" s="21">
        <f>IF(X754="","",IF(G754="MXN",X754,IF(AH754="","",X754*AH754)))</f>
        <v/>
      </c>
      <c r="AJ754" s="16" t="n"/>
      <c r="AK754" s="24">
        <f>IF(B754="","",CHOOSE(WEEKDAY(B754,2),"Lunes","Martes","Miércoles","Jueves","Viernes","Sábado","Domingo"))</f>
        <v/>
      </c>
      <c r="AL754" s="24">
        <f>IF(C754="","",IF(HOUR(C754)&lt;6,"00-06",IF(HOUR(C754)&lt;10,"06-10",IF(HOUR(C754)&lt;14,"10-14",IF(HOUR(C754)&lt;18,"14-18",IF(HOUR(C754)&lt;22,"18-22","22-24"))))))</f>
        <v/>
      </c>
      <c r="AM754" s="21">
        <f>IF(B754="","",SUMIFS($X$7:X754,$AJ$7:AJ754,"&lt;&gt;No",$B$7:B754,"&lt;&gt;"))</f>
        <v/>
      </c>
      <c r="AN754" s="22">
        <f>IF(B754="","",SUMIFS($Y$7:Y754,$AJ$7:AJ754,"&lt;&gt;No",$B$7:B754,"&lt;&gt;"))</f>
        <v/>
      </c>
    </row>
    <row r="755">
      <c r="A755" s="16" t="n"/>
      <c r="B755" s="17" t="n"/>
      <c r="C755" s="18" t="n"/>
      <c r="D755" s="18" t="n"/>
      <c r="E755" s="16" t="n"/>
      <c r="F755" s="16" t="n"/>
      <c r="G755" s="16" t="n"/>
      <c r="H755" s="16" t="n"/>
      <c r="I755" s="16" t="n"/>
      <c r="J755" s="16" t="n"/>
      <c r="K755" s="16" t="n"/>
      <c r="L755" s="16" t="n"/>
      <c r="M755" s="19" t="n"/>
      <c r="N755" s="19" t="n"/>
      <c r="O755" s="19" t="n"/>
      <c r="P755" s="19" t="n"/>
      <c r="Q755" s="19" t="n"/>
      <c r="R755" s="20" t="n"/>
      <c r="S755" s="19" t="n"/>
      <c r="T755" s="20" t="n"/>
      <c r="U755" s="20" t="n"/>
      <c r="V755" s="20" t="n"/>
      <c r="W755" s="20" t="n"/>
      <c r="X755" s="21">
        <f>IF(T755="","",T755-IF(U755="",0,U755)-IF(V755="",0,V755)-IF(W755="",0,W755))</f>
        <v/>
      </c>
      <c r="Y755" s="22">
        <f>IF(OR(R755="",R755=0,X755=""),"",X755/R755)</f>
        <v/>
      </c>
      <c r="Z755" s="16" t="n"/>
      <c r="AA755" s="16" t="n"/>
      <c r="AB755" s="16" t="n"/>
      <c r="AC755" s="16" t="n"/>
      <c r="AD755" s="16" t="n"/>
      <c r="AE755" s="16" t="n"/>
      <c r="AF755" s="16" t="n"/>
      <c r="AG755" s="16" t="n"/>
      <c r="AH755" s="23" t="n"/>
      <c r="AI755" s="21">
        <f>IF(X755="","",IF(G755="MXN",X755,IF(AH755="","",X755*AH755)))</f>
        <v/>
      </c>
      <c r="AJ755" s="16" t="n"/>
      <c r="AK755" s="24">
        <f>IF(B755="","",CHOOSE(WEEKDAY(B755,2),"Lunes","Martes","Miércoles","Jueves","Viernes","Sábado","Domingo"))</f>
        <v/>
      </c>
      <c r="AL755" s="24">
        <f>IF(C755="","",IF(HOUR(C755)&lt;6,"00-06",IF(HOUR(C755)&lt;10,"06-10",IF(HOUR(C755)&lt;14,"10-14",IF(HOUR(C755)&lt;18,"14-18",IF(HOUR(C755)&lt;22,"18-22","22-24"))))))</f>
        <v/>
      </c>
      <c r="AM755" s="21">
        <f>IF(B755="","",SUMIFS($X$7:X755,$AJ$7:AJ755,"&lt;&gt;No",$B$7:B755,"&lt;&gt;"))</f>
        <v/>
      </c>
      <c r="AN755" s="22">
        <f>IF(B755="","",SUMIFS($Y$7:Y755,$AJ$7:AJ755,"&lt;&gt;No",$B$7:B755,"&lt;&gt;"))</f>
        <v/>
      </c>
    </row>
    <row r="756">
      <c r="A756" s="16" t="n"/>
      <c r="B756" s="17" t="n"/>
      <c r="C756" s="18" t="n"/>
      <c r="D756" s="18" t="n"/>
      <c r="E756" s="16" t="n"/>
      <c r="F756" s="16" t="n"/>
      <c r="G756" s="16" t="n"/>
      <c r="H756" s="16" t="n"/>
      <c r="I756" s="16" t="n"/>
      <c r="J756" s="16" t="n"/>
      <c r="K756" s="16" t="n"/>
      <c r="L756" s="16" t="n"/>
      <c r="M756" s="19" t="n"/>
      <c r="N756" s="19" t="n"/>
      <c r="O756" s="19" t="n"/>
      <c r="P756" s="19" t="n"/>
      <c r="Q756" s="19" t="n"/>
      <c r="R756" s="20" t="n"/>
      <c r="S756" s="19" t="n"/>
      <c r="T756" s="20" t="n"/>
      <c r="U756" s="20" t="n"/>
      <c r="V756" s="20" t="n"/>
      <c r="W756" s="20" t="n"/>
      <c r="X756" s="21">
        <f>IF(T756="","",T756-IF(U756="",0,U756)-IF(V756="",0,V756)-IF(W756="",0,W756))</f>
        <v/>
      </c>
      <c r="Y756" s="22">
        <f>IF(OR(R756="",R756=0,X756=""),"",X756/R756)</f>
        <v/>
      </c>
      <c r="Z756" s="16" t="n"/>
      <c r="AA756" s="16" t="n"/>
      <c r="AB756" s="16" t="n"/>
      <c r="AC756" s="16" t="n"/>
      <c r="AD756" s="16" t="n"/>
      <c r="AE756" s="16" t="n"/>
      <c r="AF756" s="16" t="n"/>
      <c r="AG756" s="16" t="n"/>
      <c r="AH756" s="23" t="n"/>
      <c r="AI756" s="21">
        <f>IF(X756="","",IF(G756="MXN",X756,IF(AH756="","",X756*AH756)))</f>
        <v/>
      </c>
      <c r="AJ756" s="16" t="n"/>
      <c r="AK756" s="24">
        <f>IF(B756="","",CHOOSE(WEEKDAY(B756,2),"Lunes","Martes","Miércoles","Jueves","Viernes","Sábado","Domingo"))</f>
        <v/>
      </c>
      <c r="AL756" s="24">
        <f>IF(C756="","",IF(HOUR(C756)&lt;6,"00-06",IF(HOUR(C756)&lt;10,"06-10",IF(HOUR(C756)&lt;14,"10-14",IF(HOUR(C756)&lt;18,"14-18",IF(HOUR(C756)&lt;22,"18-22","22-24"))))))</f>
        <v/>
      </c>
      <c r="AM756" s="21">
        <f>IF(B756="","",SUMIFS($X$7:X756,$AJ$7:AJ756,"&lt;&gt;No",$B$7:B756,"&lt;&gt;"))</f>
        <v/>
      </c>
      <c r="AN756" s="22">
        <f>IF(B756="","",SUMIFS($Y$7:Y756,$AJ$7:AJ756,"&lt;&gt;No",$B$7:B756,"&lt;&gt;"))</f>
        <v/>
      </c>
    </row>
    <row r="757">
      <c r="A757" s="16" t="n"/>
      <c r="B757" s="17" t="n"/>
      <c r="C757" s="18" t="n"/>
      <c r="D757" s="18" t="n"/>
      <c r="E757" s="16" t="n"/>
      <c r="F757" s="16" t="n"/>
      <c r="G757" s="16" t="n"/>
      <c r="H757" s="16" t="n"/>
      <c r="I757" s="16" t="n"/>
      <c r="J757" s="16" t="n"/>
      <c r="K757" s="16" t="n"/>
      <c r="L757" s="16" t="n"/>
      <c r="M757" s="19" t="n"/>
      <c r="N757" s="19" t="n"/>
      <c r="O757" s="19" t="n"/>
      <c r="P757" s="19" t="n"/>
      <c r="Q757" s="19" t="n"/>
      <c r="R757" s="20" t="n"/>
      <c r="S757" s="19" t="n"/>
      <c r="T757" s="20" t="n"/>
      <c r="U757" s="20" t="n"/>
      <c r="V757" s="20" t="n"/>
      <c r="W757" s="20" t="n"/>
      <c r="X757" s="21">
        <f>IF(T757="","",T757-IF(U757="",0,U757)-IF(V757="",0,V757)-IF(W757="",0,W757))</f>
        <v/>
      </c>
      <c r="Y757" s="22">
        <f>IF(OR(R757="",R757=0,X757=""),"",X757/R757)</f>
        <v/>
      </c>
      <c r="Z757" s="16" t="n"/>
      <c r="AA757" s="16" t="n"/>
      <c r="AB757" s="16" t="n"/>
      <c r="AC757" s="16" t="n"/>
      <c r="AD757" s="16" t="n"/>
      <c r="AE757" s="16" t="n"/>
      <c r="AF757" s="16" t="n"/>
      <c r="AG757" s="16" t="n"/>
      <c r="AH757" s="23" t="n"/>
      <c r="AI757" s="21">
        <f>IF(X757="","",IF(G757="MXN",X757,IF(AH757="","",X757*AH757)))</f>
        <v/>
      </c>
      <c r="AJ757" s="16" t="n"/>
      <c r="AK757" s="24">
        <f>IF(B757="","",CHOOSE(WEEKDAY(B757,2),"Lunes","Martes","Miércoles","Jueves","Viernes","Sábado","Domingo"))</f>
        <v/>
      </c>
      <c r="AL757" s="24">
        <f>IF(C757="","",IF(HOUR(C757)&lt;6,"00-06",IF(HOUR(C757)&lt;10,"06-10",IF(HOUR(C757)&lt;14,"10-14",IF(HOUR(C757)&lt;18,"14-18",IF(HOUR(C757)&lt;22,"18-22","22-24"))))))</f>
        <v/>
      </c>
      <c r="AM757" s="21">
        <f>IF(B757="","",SUMIFS($X$7:X757,$AJ$7:AJ757,"&lt;&gt;No",$B$7:B757,"&lt;&gt;"))</f>
        <v/>
      </c>
      <c r="AN757" s="22">
        <f>IF(B757="","",SUMIFS($Y$7:Y757,$AJ$7:AJ757,"&lt;&gt;No",$B$7:B757,"&lt;&gt;"))</f>
        <v/>
      </c>
    </row>
    <row r="758">
      <c r="A758" s="16" t="n"/>
      <c r="B758" s="17" t="n"/>
      <c r="C758" s="18" t="n"/>
      <c r="D758" s="18" t="n"/>
      <c r="E758" s="16" t="n"/>
      <c r="F758" s="16" t="n"/>
      <c r="G758" s="16" t="n"/>
      <c r="H758" s="16" t="n"/>
      <c r="I758" s="16" t="n"/>
      <c r="J758" s="16" t="n"/>
      <c r="K758" s="16" t="n"/>
      <c r="L758" s="16" t="n"/>
      <c r="M758" s="19" t="n"/>
      <c r="N758" s="19" t="n"/>
      <c r="O758" s="19" t="n"/>
      <c r="P758" s="19" t="n"/>
      <c r="Q758" s="19" t="n"/>
      <c r="R758" s="20" t="n"/>
      <c r="S758" s="19" t="n"/>
      <c r="T758" s="20" t="n"/>
      <c r="U758" s="20" t="n"/>
      <c r="V758" s="20" t="n"/>
      <c r="W758" s="20" t="n"/>
      <c r="X758" s="21">
        <f>IF(T758="","",T758-IF(U758="",0,U758)-IF(V758="",0,V758)-IF(W758="",0,W758))</f>
        <v/>
      </c>
      <c r="Y758" s="22">
        <f>IF(OR(R758="",R758=0,X758=""),"",X758/R758)</f>
        <v/>
      </c>
      <c r="Z758" s="16" t="n"/>
      <c r="AA758" s="16" t="n"/>
      <c r="AB758" s="16" t="n"/>
      <c r="AC758" s="16" t="n"/>
      <c r="AD758" s="16" t="n"/>
      <c r="AE758" s="16" t="n"/>
      <c r="AF758" s="16" t="n"/>
      <c r="AG758" s="16" t="n"/>
      <c r="AH758" s="23" t="n"/>
      <c r="AI758" s="21">
        <f>IF(X758="","",IF(G758="MXN",X758,IF(AH758="","",X758*AH758)))</f>
        <v/>
      </c>
      <c r="AJ758" s="16" t="n"/>
      <c r="AK758" s="24">
        <f>IF(B758="","",CHOOSE(WEEKDAY(B758,2),"Lunes","Martes","Miércoles","Jueves","Viernes","Sábado","Domingo"))</f>
        <v/>
      </c>
      <c r="AL758" s="24">
        <f>IF(C758="","",IF(HOUR(C758)&lt;6,"00-06",IF(HOUR(C758)&lt;10,"06-10",IF(HOUR(C758)&lt;14,"10-14",IF(HOUR(C758)&lt;18,"14-18",IF(HOUR(C758)&lt;22,"18-22","22-24"))))))</f>
        <v/>
      </c>
      <c r="AM758" s="21">
        <f>IF(B758="","",SUMIFS($X$7:X758,$AJ$7:AJ758,"&lt;&gt;No",$B$7:B758,"&lt;&gt;"))</f>
        <v/>
      </c>
      <c r="AN758" s="22">
        <f>IF(B758="","",SUMIFS($Y$7:Y758,$AJ$7:AJ758,"&lt;&gt;No",$B$7:B758,"&lt;&gt;"))</f>
        <v/>
      </c>
    </row>
    <row r="759">
      <c r="A759" s="16" t="n"/>
      <c r="B759" s="17" t="n"/>
      <c r="C759" s="18" t="n"/>
      <c r="D759" s="18" t="n"/>
      <c r="E759" s="16" t="n"/>
      <c r="F759" s="16" t="n"/>
      <c r="G759" s="16" t="n"/>
      <c r="H759" s="16" t="n"/>
      <c r="I759" s="16" t="n"/>
      <c r="J759" s="16" t="n"/>
      <c r="K759" s="16" t="n"/>
      <c r="L759" s="16" t="n"/>
      <c r="M759" s="19" t="n"/>
      <c r="N759" s="19" t="n"/>
      <c r="O759" s="19" t="n"/>
      <c r="P759" s="19" t="n"/>
      <c r="Q759" s="19" t="n"/>
      <c r="R759" s="20" t="n"/>
      <c r="S759" s="19" t="n"/>
      <c r="T759" s="20" t="n"/>
      <c r="U759" s="20" t="n"/>
      <c r="V759" s="20" t="n"/>
      <c r="W759" s="20" t="n"/>
      <c r="X759" s="21">
        <f>IF(T759="","",T759-IF(U759="",0,U759)-IF(V759="",0,V759)-IF(W759="",0,W759))</f>
        <v/>
      </c>
      <c r="Y759" s="22">
        <f>IF(OR(R759="",R759=0,X759=""),"",X759/R759)</f>
        <v/>
      </c>
      <c r="Z759" s="16" t="n"/>
      <c r="AA759" s="16" t="n"/>
      <c r="AB759" s="16" t="n"/>
      <c r="AC759" s="16" t="n"/>
      <c r="AD759" s="16" t="n"/>
      <c r="AE759" s="16" t="n"/>
      <c r="AF759" s="16" t="n"/>
      <c r="AG759" s="16" t="n"/>
      <c r="AH759" s="23" t="n"/>
      <c r="AI759" s="21">
        <f>IF(X759="","",IF(G759="MXN",X759,IF(AH759="","",X759*AH759)))</f>
        <v/>
      </c>
      <c r="AJ759" s="16" t="n"/>
      <c r="AK759" s="24">
        <f>IF(B759="","",CHOOSE(WEEKDAY(B759,2),"Lunes","Martes","Miércoles","Jueves","Viernes","Sábado","Domingo"))</f>
        <v/>
      </c>
      <c r="AL759" s="24">
        <f>IF(C759="","",IF(HOUR(C759)&lt;6,"00-06",IF(HOUR(C759)&lt;10,"06-10",IF(HOUR(C759)&lt;14,"10-14",IF(HOUR(C759)&lt;18,"14-18",IF(HOUR(C759)&lt;22,"18-22","22-24"))))))</f>
        <v/>
      </c>
      <c r="AM759" s="21">
        <f>IF(B759="","",SUMIFS($X$7:X759,$AJ$7:AJ759,"&lt;&gt;No",$B$7:B759,"&lt;&gt;"))</f>
        <v/>
      </c>
      <c r="AN759" s="22">
        <f>IF(B759="","",SUMIFS($Y$7:Y759,$AJ$7:AJ759,"&lt;&gt;No",$B$7:B759,"&lt;&gt;"))</f>
        <v/>
      </c>
    </row>
    <row r="760">
      <c r="A760" s="16" t="n"/>
      <c r="B760" s="17" t="n"/>
      <c r="C760" s="18" t="n"/>
      <c r="D760" s="18" t="n"/>
      <c r="E760" s="16" t="n"/>
      <c r="F760" s="16" t="n"/>
      <c r="G760" s="16" t="n"/>
      <c r="H760" s="16" t="n"/>
      <c r="I760" s="16" t="n"/>
      <c r="J760" s="16" t="n"/>
      <c r="K760" s="16" t="n"/>
      <c r="L760" s="16" t="n"/>
      <c r="M760" s="19" t="n"/>
      <c r="N760" s="19" t="n"/>
      <c r="O760" s="19" t="n"/>
      <c r="P760" s="19" t="n"/>
      <c r="Q760" s="19" t="n"/>
      <c r="R760" s="20" t="n"/>
      <c r="S760" s="19" t="n"/>
      <c r="T760" s="20" t="n"/>
      <c r="U760" s="20" t="n"/>
      <c r="V760" s="20" t="n"/>
      <c r="W760" s="20" t="n"/>
      <c r="X760" s="21">
        <f>IF(T760="","",T760-IF(U760="",0,U760)-IF(V760="",0,V760)-IF(W760="",0,W760))</f>
        <v/>
      </c>
      <c r="Y760" s="22">
        <f>IF(OR(R760="",R760=0,X760=""),"",X760/R760)</f>
        <v/>
      </c>
      <c r="Z760" s="16" t="n"/>
      <c r="AA760" s="16" t="n"/>
      <c r="AB760" s="16" t="n"/>
      <c r="AC760" s="16" t="n"/>
      <c r="AD760" s="16" t="n"/>
      <c r="AE760" s="16" t="n"/>
      <c r="AF760" s="16" t="n"/>
      <c r="AG760" s="16" t="n"/>
      <c r="AH760" s="23" t="n"/>
      <c r="AI760" s="21">
        <f>IF(X760="","",IF(G760="MXN",X760,IF(AH760="","",X760*AH760)))</f>
        <v/>
      </c>
      <c r="AJ760" s="16" t="n"/>
      <c r="AK760" s="24">
        <f>IF(B760="","",CHOOSE(WEEKDAY(B760,2),"Lunes","Martes","Miércoles","Jueves","Viernes","Sábado","Domingo"))</f>
        <v/>
      </c>
      <c r="AL760" s="24">
        <f>IF(C760="","",IF(HOUR(C760)&lt;6,"00-06",IF(HOUR(C760)&lt;10,"06-10",IF(HOUR(C760)&lt;14,"10-14",IF(HOUR(C760)&lt;18,"14-18",IF(HOUR(C760)&lt;22,"18-22","22-24"))))))</f>
        <v/>
      </c>
      <c r="AM760" s="21">
        <f>IF(B760="","",SUMIFS($X$7:X760,$AJ$7:AJ760,"&lt;&gt;No",$B$7:B760,"&lt;&gt;"))</f>
        <v/>
      </c>
      <c r="AN760" s="22">
        <f>IF(B760="","",SUMIFS($Y$7:Y760,$AJ$7:AJ760,"&lt;&gt;No",$B$7:B760,"&lt;&gt;"))</f>
        <v/>
      </c>
    </row>
    <row r="761">
      <c r="A761" s="16" t="n"/>
      <c r="B761" s="17" t="n"/>
      <c r="C761" s="18" t="n"/>
      <c r="D761" s="18" t="n"/>
      <c r="E761" s="16" t="n"/>
      <c r="F761" s="16" t="n"/>
      <c r="G761" s="16" t="n"/>
      <c r="H761" s="16" t="n"/>
      <c r="I761" s="16" t="n"/>
      <c r="J761" s="16" t="n"/>
      <c r="K761" s="16" t="n"/>
      <c r="L761" s="16" t="n"/>
      <c r="M761" s="19" t="n"/>
      <c r="N761" s="19" t="n"/>
      <c r="O761" s="19" t="n"/>
      <c r="P761" s="19" t="n"/>
      <c r="Q761" s="19" t="n"/>
      <c r="R761" s="20" t="n"/>
      <c r="S761" s="19" t="n"/>
      <c r="T761" s="20" t="n"/>
      <c r="U761" s="20" t="n"/>
      <c r="V761" s="20" t="n"/>
      <c r="W761" s="20" t="n"/>
      <c r="X761" s="21">
        <f>IF(T761="","",T761-IF(U761="",0,U761)-IF(V761="",0,V761)-IF(W761="",0,W761))</f>
        <v/>
      </c>
      <c r="Y761" s="22">
        <f>IF(OR(R761="",R761=0,X761=""),"",X761/R761)</f>
        <v/>
      </c>
      <c r="Z761" s="16" t="n"/>
      <c r="AA761" s="16" t="n"/>
      <c r="AB761" s="16" t="n"/>
      <c r="AC761" s="16" t="n"/>
      <c r="AD761" s="16" t="n"/>
      <c r="AE761" s="16" t="n"/>
      <c r="AF761" s="16" t="n"/>
      <c r="AG761" s="16" t="n"/>
      <c r="AH761" s="23" t="n"/>
      <c r="AI761" s="21">
        <f>IF(X761="","",IF(G761="MXN",X761,IF(AH761="","",X761*AH761)))</f>
        <v/>
      </c>
      <c r="AJ761" s="16" t="n"/>
      <c r="AK761" s="24">
        <f>IF(B761="","",CHOOSE(WEEKDAY(B761,2),"Lunes","Martes","Miércoles","Jueves","Viernes","Sábado","Domingo"))</f>
        <v/>
      </c>
      <c r="AL761" s="24">
        <f>IF(C761="","",IF(HOUR(C761)&lt;6,"00-06",IF(HOUR(C761)&lt;10,"06-10",IF(HOUR(C761)&lt;14,"10-14",IF(HOUR(C761)&lt;18,"14-18",IF(HOUR(C761)&lt;22,"18-22","22-24"))))))</f>
        <v/>
      </c>
      <c r="AM761" s="21">
        <f>IF(B761="","",SUMIFS($X$7:X761,$AJ$7:AJ761,"&lt;&gt;No",$B$7:B761,"&lt;&gt;"))</f>
        <v/>
      </c>
      <c r="AN761" s="22">
        <f>IF(B761="","",SUMIFS($Y$7:Y761,$AJ$7:AJ761,"&lt;&gt;No",$B$7:B761,"&lt;&gt;"))</f>
        <v/>
      </c>
    </row>
    <row r="762">
      <c r="A762" s="16" t="n"/>
      <c r="B762" s="17" t="n"/>
      <c r="C762" s="18" t="n"/>
      <c r="D762" s="18" t="n"/>
      <c r="E762" s="16" t="n"/>
      <c r="F762" s="16" t="n"/>
      <c r="G762" s="16" t="n"/>
      <c r="H762" s="16" t="n"/>
      <c r="I762" s="16" t="n"/>
      <c r="J762" s="16" t="n"/>
      <c r="K762" s="16" t="n"/>
      <c r="L762" s="16" t="n"/>
      <c r="M762" s="19" t="n"/>
      <c r="N762" s="19" t="n"/>
      <c r="O762" s="19" t="n"/>
      <c r="P762" s="19" t="n"/>
      <c r="Q762" s="19" t="n"/>
      <c r="R762" s="20" t="n"/>
      <c r="S762" s="19" t="n"/>
      <c r="T762" s="20" t="n"/>
      <c r="U762" s="20" t="n"/>
      <c r="V762" s="20" t="n"/>
      <c r="W762" s="20" t="n"/>
      <c r="X762" s="21">
        <f>IF(T762="","",T762-IF(U762="",0,U762)-IF(V762="",0,V762)-IF(W762="",0,W762))</f>
        <v/>
      </c>
      <c r="Y762" s="22">
        <f>IF(OR(R762="",R762=0,X762=""),"",X762/R762)</f>
        <v/>
      </c>
      <c r="Z762" s="16" t="n"/>
      <c r="AA762" s="16" t="n"/>
      <c r="AB762" s="16" t="n"/>
      <c r="AC762" s="16" t="n"/>
      <c r="AD762" s="16" t="n"/>
      <c r="AE762" s="16" t="n"/>
      <c r="AF762" s="16" t="n"/>
      <c r="AG762" s="16" t="n"/>
      <c r="AH762" s="23" t="n"/>
      <c r="AI762" s="21">
        <f>IF(X762="","",IF(G762="MXN",X762,IF(AH762="","",X762*AH762)))</f>
        <v/>
      </c>
      <c r="AJ762" s="16" t="n"/>
      <c r="AK762" s="24">
        <f>IF(B762="","",CHOOSE(WEEKDAY(B762,2),"Lunes","Martes","Miércoles","Jueves","Viernes","Sábado","Domingo"))</f>
        <v/>
      </c>
      <c r="AL762" s="24">
        <f>IF(C762="","",IF(HOUR(C762)&lt;6,"00-06",IF(HOUR(C762)&lt;10,"06-10",IF(HOUR(C762)&lt;14,"10-14",IF(HOUR(C762)&lt;18,"14-18",IF(HOUR(C762)&lt;22,"18-22","22-24"))))))</f>
        <v/>
      </c>
      <c r="AM762" s="21">
        <f>IF(B762="","",SUMIFS($X$7:X762,$AJ$7:AJ762,"&lt;&gt;No",$B$7:B762,"&lt;&gt;"))</f>
        <v/>
      </c>
      <c r="AN762" s="22">
        <f>IF(B762="","",SUMIFS($Y$7:Y762,$AJ$7:AJ762,"&lt;&gt;No",$B$7:B762,"&lt;&gt;"))</f>
        <v/>
      </c>
    </row>
    <row r="763">
      <c r="A763" s="16" t="n"/>
      <c r="B763" s="17" t="n"/>
      <c r="C763" s="18" t="n"/>
      <c r="D763" s="18" t="n"/>
      <c r="E763" s="16" t="n"/>
      <c r="F763" s="16" t="n"/>
      <c r="G763" s="16" t="n"/>
      <c r="H763" s="16" t="n"/>
      <c r="I763" s="16" t="n"/>
      <c r="J763" s="16" t="n"/>
      <c r="K763" s="16" t="n"/>
      <c r="L763" s="16" t="n"/>
      <c r="M763" s="19" t="n"/>
      <c r="N763" s="19" t="n"/>
      <c r="O763" s="19" t="n"/>
      <c r="P763" s="19" t="n"/>
      <c r="Q763" s="19" t="n"/>
      <c r="R763" s="20" t="n"/>
      <c r="S763" s="19" t="n"/>
      <c r="T763" s="20" t="n"/>
      <c r="U763" s="20" t="n"/>
      <c r="V763" s="20" t="n"/>
      <c r="W763" s="20" t="n"/>
      <c r="X763" s="21">
        <f>IF(T763="","",T763-IF(U763="",0,U763)-IF(V763="",0,V763)-IF(W763="",0,W763))</f>
        <v/>
      </c>
      <c r="Y763" s="22">
        <f>IF(OR(R763="",R763=0,X763=""),"",X763/R763)</f>
        <v/>
      </c>
      <c r="Z763" s="16" t="n"/>
      <c r="AA763" s="16" t="n"/>
      <c r="AB763" s="16" t="n"/>
      <c r="AC763" s="16" t="n"/>
      <c r="AD763" s="16" t="n"/>
      <c r="AE763" s="16" t="n"/>
      <c r="AF763" s="16" t="n"/>
      <c r="AG763" s="16" t="n"/>
      <c r="AH763" s="23" t="n"/>
      <c r="AI763" s="21">
        <f>IF(X763="","",IF(G763="MXN",X763,IF(AH763="","",X763*AH763)))</f>
        <v/>
      </c>
      <c r="AJ763" s="16" t="n"/>
      <c r="AK763" s="24">
        <f>IF(B763="","",CHOOSE(WEEKDAY(B763,2),"Lunes","Martes","Miércoles","Jueves","Viernes","Sábado","Domingo"))</f>
        <v/>
      </c>
      <c r="AL763" s="24">
        <f>IF(C763="","",IF(HOUR(C763)&lt;6,"00-06",IF(HOUR(C763)&lt;10,"06-10",IF(HOUR(C763)&lt;14,"10-14",IF(HOUR(C763)&lt;18,"14-18",IF(HOUR(C763)&lt;22,"18-22","22-24"))))))</f>
        <v/>
      </c>
      <c r="AM763" s="21">
        <f>IF(B763="","",SUMIFS($X$7:X763,$AJ$7:AJ763,"&lt;&gt;No",$B$7:B763,"&lt;&gt;"))</f>
        <v/>
      </c>
      <c r="AN763" s="22">
        <f>IF(B763="","",SUMIFS($Y$7:Y763,$AJ$7:AJ763,"&lt;&gt;No",$B$7:B763,"&lt;&gt;"))</f>
        <v/>
      </c>
    </row>
    <row r="764">
      <c r="A764" s="16" t="n"/>
      <c r="B764" s="17" t="n"/>
      <c r="C764" s="18" t="n"/>
      <c r="D764" s="18" t="n"/>
      <c r="E764" s="16" t="n"/>
      <c r="F764" s="16" t="n"/>
      <c r="G764" s="16" t="n"/>
      <c r="H764" s="16" t="n"/>
      <c r="I764" s="16" t="n"/>
      <c r="J764" s="16" t="n"/>
      <c r="K764" s="16" t="n"/>
      <c r="L764" s="16" t="n"/>
      <c r="M764" s="19" t="n"/>
      <c r="N764" s="19" t="n"/>
      <c r="O764" s="19" t="n"/>
      <c r="P764" s="19" t="n"/>
      <c r="Q764" s="19" t="n"/>
      <c r="R764" s="20" t="n"/>
      <c r="S764" s="19" t="n"/>
      <c r="T764" s="20" t="n"/>
      <c r="U764" s="20" t="n"/>
      <c r="V764" s="20" t="n"/>
      <c r="W764" s="20" t="n"/>
      <c r="X764" s="21">
        <f>IF(T764="","",T764-IF(U764="",0,U764)-IF(V764="",0,V764)-IF(W764="",0,W764))</f>
        <v/>
      </c>
      <c r="Y764" s="22">
        <f>IF(OR(R764="",R764=0,X764=""),"",X764/R764)</f>
        <v/>
      </c>
      <c r="Z764" s="16" t="n"/>
      <c r="AA764" s="16" t="n"/>
      <c r="AB764" s="16" t="n"/>
      <c r="AC764" s="16" t="n"/>
      <c r="AD764" s="16" t="n"/>
      <c r="AE764" s="16" t="n"/>
      <c r="AF764" s="16" t="n"/>
      <c r="AG764" s="16" t="n"/>
      <c r="AH764" s="23" t="n"/>
      <c r="AI764" s="21">
        <f>IF(X764="","",IF(G764="MXN",X764,IF(AH764="","",X764*AH764)))</f>
        <v/>
      </c>
      <c r="AJ764" s="16" t="n"/>
      <c r="AK764" s="24">
        <f>IF(B764="","",CHOOSE(WEEKDAY(B764,2),"Lunes","Martes","Miércoles","Jueves","Viernes","Sábado","Domingo"))</f>
        <v/>
      </c>
      <c r="AL764" s="24">
        <f>IF(C764="","",IF(HOUR(C764)&lt;6,"00-06",IF(HOUR(C764)&lt;10,"06-10",IF(HOUR(C764)&lt;14,"10-14",IF(HOUR(C764)&lt;18,"14-18",IF(HOUR(C764)&lt;22,"18-22","22-24"))))))</f>
        <v/>
      </c>
      <c r="AM764" s="21">
        <f>IF(B764="","",SUMIFS($X$7:X764,$AJ$7:AJ764,"&lt;&gt;No",$B$7:B764,"&lt;&gt;"))</f>
        <v/>
      </c>
      <c r="AN764" s="22">
        <f>IF(B764="","",SUMIFS($Y$7:Y764,$AJ$7:AJ764,"&lt;&gt;No",$B$7:B764,"&lt;&gt;"))</f>
        <v/>
      </c>
    </row>
    <row r="765">
      <c r="A765" s="16" t="n"/>
      <c r="B765" s="17" t="n"/>
      <c r="C765" s="18" t="n"/>
      <c r="D765" s="18" t="n"/>
      <c r="E765" s="16" t="n"/>
      <c r="F765" s="16" t="n"/>
      <c r="G765" s="16" t="n"/>
      <c r="H765" s="16" t="n"/>
      <c r="I765" s="16" t="n"/>
      <c r="J765" s="16" t="n"/>
      <c r="K765" s="16" t="n"/>
      <c r="L765" s="16" t="n"/>
      <c r="M765" s="19" t="n"/>
      <c r="N765" s="19" t="n"/>
      <c r="O765" s="19" t="n"/>
      <c r="P765" s="19" t="n"/>
      <c r="Q765" s="19" t="n"/>
      <c r="R765" s="20" t="n"/>
      <c r="S765" s="19" t="n"/>
      <c r="T765" s="20" t="n"/>
      <c r="U765" s="20" t="n"/>
      <c r="V765" s="20" t="n"/>
      <c r="W765" s="20" t="n"/>
      <c r="X765" s="21">
        <f>IF(T765="","",T765-IF(U765="",0,U765)-IF(V765="",0,V765)-IF(W765="",0,W765))</f>
        <v/>
      </c>
      <c r="Y765" s="22">
        <f>IF(OR(R765="",R765=0,X765=""),"",X765/R765)</f>
        <v/>
      </c>
      <c r="Z765" s="16" t="n"/>
      <c r="AA765" s="16" t="n"/>
      <c r="AB765" s="16" t="n"/>
      <c r="AC765" s="16" t="n"/>
      <c r="AD765" s="16" t="n"/>
      <c r="AE765" s="16" t="n"/>
      <c r="AF765" s="16" t="n"/>
      <c r="AG765" s="16" t="n"/>
      <c r="AH765" s="23" t="n"/>
      <c r="AI765" s="21">
        <f>IF(X765="","",IF(G765="MXN",X765,IF(AH765="","",X765*AH765)))</f>
        <v/>
      </c>
      <c r="AJ765" s="16" t="n"/>
      <c r="AK765" s="24">
        <f>IF(B765="","",CHOOSE(WEEKDAY(B765,2),"Lunes","Martes","Miércoles","Jueves","Viernes","Sábado","Domingo"))</f>
        <v/>
      </c>
      <c r="AL765" s="24">
        <f>IF(C765="","",IF(HOUR(C765)&lt;6,"00-06",IF(HOUR(C765)&lt;10,"06-10",IF(HOUR(C765)&lt;14,"10-14",IF(HOUR(C765)&lt;18,"14-18",IF(HOUR(C765)&lt;22,"18-22","22-24"))))))</f>
        <v/>
      </c>
      <c r="AM765" s="21">
        <f>IF(B765="","",SUMIFS($X$7:X765,$AJ$7:AJ765,"&lt;&gt;No",$B$7:B765,"&lt;&gt;"))</f>
        <v/>
      </c>
      <c r="AN765" s="22">
        <f>IF(B765="","",SUMIFS($Y$7:Y765,$AJ$7:AJ765,"&lt;&gt;No",$B$7:B765,"&lt;&gt;"))</f>
        <v/>
      </c>
    </row>
    <row r="766">
      <c r="A766" s="16" t="n"/>
      <c r="B766" s="17" t="n"/>
      <c r="C766" s="18" t="n"/>
      <c r="D766" s="18" t="n"/>
      <c r="E766" s="16" t="n"/>
      <c r="F766" s="16" t="n"/>
      <c r="G766" s="16" t="n"/>
      <c r="H766" s="16" t="n"/>
      <c r="I766" s="16" t="n"/>
      <c r="J766" s="16" t="n"/>
      <c r="K766" s="16" t="n"/>
      <c r="L766" s="16" t="n"/>
      <c r="M766" s="19" t="n"/>
      <c r="N766" s="19" t="n"/>
      <c r="O766" s="19" t="n"/>
      <c r="P766" s="19" t="n"/>
      <c r="Q766" s="19" t="n"/>
      <c r="R766" s="20" t="n"/>
      <c r="S766" s="19" t="n"/>
      <c r="T766" s="20" t="n"/>
      <c r="U766" s="20" t="n"/>
      <c r="V766" s="20" t="n"/>
      <c r="W766" s="20" t="n"/>
      <c r="X766" s="21">
        <f>IF(T766="","",T766-IF(U766="",0,U766)-IF(V766="",0,V766)-IF(W766="",0,W766))</f>
        <v/>
      </c>
      <c r="Y766" s="22">
        <f>IF(OR(R766="",R766=0,X766=""),"",X766/R766)</f>
        <v/>
      </c>
      <c r="Z766" s="16" t="n"/>
      <c r="AA766" s="16" t="n"/>
      <c r="AB766" s="16" t="n"/>
      <c r="AC766" s="16" t="n"/>
      <c r="AD766" s="16" t="n"/>
      <c r="AE766" s="16" t="n"/>
      <c r="AF766" s="16" t="n"/>
      <c r="AG766" s="16" t="n"/>
      <c r="AH766" s="23" t="n"/>
      <c r="AI766" s="21">
        <f>IF(X766="","",IF(G766="MXN",X766,IF(AH766="","",X766*AH766)))</f>
        <v/>
      </c>
      <c r="AJ766" s="16" t="n"/>
      <c r="AK766" s="24">
        <f>IF(B766="","",CHOOSE(WEEKDAY(B766,2),"Lunes","Martes","Miércoles","Jueves","Viernes","Sábado","Domingo"))</f>
        <v/>
      </c>
      <c r="AL766" s="24">
        <f>IF(C766="","",IF(HOUR(C766)&lt;6,"00-06",IF(HOUR(C766)&lt;10,"06-10",IF(HOUR(C766)&lt;14,"10-14",IF(HOUR(C766)&lt;18,"14-18",IF(HOUR(C766)&lt;22,"18-22","22-24"))))))</f>
        <v/>
      </c>
      <c r="AM766" s="21">
        <f>IF(B766="","",SUMIFS($X$7:X766,$AJ$7:AJ766,"&lt;&gt;No",$B$7:B766,"&lt;&gt;"))</f>
        <v/>
      </c>
      <c r="AN766" s="22">
        <f>IF(B766="","",SUMIFS($Y$7:Y766,$AJ$7:AJ766,"&lt;&gt;No",$B$7:B766,"&lt;&gt;"))</f>
        <v/>
      </c>
    </row>
    <row r="767">
      <c r="A767" s="16" t="n"/>
      <c r="B767" s="17" t="n"/>
      <c r="C767" s="18" t="n"/>
      <c r="D767" s="18" t="n"/>
      <c r="E767" s="16" t="n"/>
      <c r="F767" s="16" t="n"/>
      <c r="G767" s="16" t="n"/>
      <c r="H767" s="16" t="n"/>
      <c r="I767" s="16" t="n"/>
      <c r="J767" s="16" t="n"/>
      <c r="K767" s="16" t="n"/>
      <c r="L767" s="16" t="n"/>
      <c r="M767" s="19" t="n"/>
      <c r="N767" s="19" t="n"/>
      <c r="O767" s="19" t="n"/>
      <c r="P767" s="19" t="n"/>
      <c r="Q767" s="19" t="n"/>
      <c r="R767" s="20" t="n"/>
      <c r="S767" s="19" t="n"/>
      <c r="T767" s="20" t="n"/>
      <c r="U767" s="20" t="n"/>
      <c r="V767" s="20" t="n"/>
      <c r="W767" s="20" t="n"/>
      <c r="X767" s="21">
        <f>IF(T767="","",T767-IF(U767="",0,U767)-IF(V767="",0,V767)-IF(W767="",0,W767))</f>
        <v/>
      </c>
      <c r="Y767" s="22">
        <f>IF(OR(R767="",R767=0,X767=""),"",X767/R767)</f>
        <v/>
      </c>
      <c r="Z767" s="16" t="n"/>
      <c r="AA767" s="16" t="n"/>
      <c r="AB767" s="16" t="n"/>
      <c r="AC767" s="16" t="n"/>
      <c r="AD767" s="16" t="n"/>
      <c r="AE767" s="16" t="n"/>
      <c r="AF767" s="16" t="n"/>
      <c r="AG767" s="16" t="n"/>
      <c r="AH767" s="23" t="n"/>
      <c r="AI767" s="21">
        <f>IF(X767="","",IF(G767="MXN",X767,IF(AH767="","",X767*AH767)))</f>
        <v/>
      </c>
      <c r="AJ767" s="16" t="n"/>
      <c r="AK767" s="24">
        <f>IF(B767="","",CHOOSE(WEEKDAY(B767,2),"Lunes","Martes","Miércoles","Jueves","Viernes","Sábado","Domingo"))</f>
        <v/>
      </c>
      <c r="AL767" s="24">
        <f>IF(C767="","",IF(HOUR(C767)&lt;6,"00-06",IF(HOUR(C767)&lt;10,"06-10",IF(HOUR(C767)&lt;14,"10-14",IF(HOUR(C767)&lt;18,"14-18",IF(HOUR(C767)&lt;22,"18-22","22-24"))))))</f>
        <v/>
      </c>
      <c r="AM767" s="21">
        <f>IF(B767="","",SUMIFS($X$7:X767,$AJ$7:AJ767,"&lt;&gt;No",$B$7:B767,"&lt;&gt;"))</f>
        <v/>
      </c>
      <c r="AN767" s="22">
        <f>IF(B767="","",SUMIFS($Y$7:Y767,$AJ$7:AJ767,"&lt;&gt;No",$B$7:B767,"&lt;&gt;"))</f>
        <v/>
      </c>
    </row>
    <row r="768">
      <c r="A768" s="16" t="n"/>
      <c r="B768" s="17" t="n"/>
      <c r="C768" s="18" t="n"/>
      <c r="D768" s="18" t="n"/>
      <c r="E768" s="16" t="n"/>
      <c r="F768" s="16" t="n"/>
      <c r="G768" s="16" t="n"/>
      <c r="H768" s="16" t="n"/>
      <c r="I768" s="16" t="n"/>
      <c r="J768" s="16" t="n"/>
      <c r="K768" s="16" t="n"/>
      <c r="L768" s="16" t="n"/>
      <c r="M768" s="19" t="n"/>
      <c r="N768" s="19" t="n"/>
      <c r="O768" s="19" t="n"/>
      <c r="P768" s="19" t="n"/>
      <c r="Q768" s="19" t="n"/>
      <c r="R768" s="20" t="n"/>
      <c r="S768" s="19" t="n"/>
      <c r="T768" s="20" t="n"/>
      <c r="U768" s="20" t="n"/>
      <c r="V768" s="20" t="n"/>
      <c r="W768" s="20" t="n"/>
      <c r="X768" s="21">
        <f>IF(T768="","",T768-IF(U768="",0,U768)-IF(V768="",0,V768)-IF(W768="",0,W768))</f>
        <v/>
      </c>
      <c r="Y768" s="22">
        <f>IF(OR(R768="",R768=0,X768=""),"",X768/R768)</f>
        <v/>
      </c>
      <c r="Z768" s="16" t="n"/>
      <c r="AA768" s="16" t="n"/>
      <c r="AB768" s="16" t="n"/>
      <c r="AC768" s="16" t="n"/>
      <c r="AD768" s="16" t="n"/>
      <c r="AE768" s="16" t="n"/>
      <c r="AF768" s="16" t="n"/>
      <c r="AG768" s="16" t="n"/>
      <c r="AH768" s="23" t="n"/>
      <c r="AI768" s="21">
        <f>IF(X768="","",IF(G768="MXN",X768,IF(AH768="","",X768*AH768)))</f>
        <v/>
      </c>
      <c r="AJ768" s="16" t="n"/>
      <c r="AK768" s="24">
        <f>IF(B768="","",CHOOSE(WEEKDAY(B768,2),"Lunes","Martes","Miércoles","Jueves","Viernes","Sábado","Domingo"))</f>
        <v/>
      </c>
      <c r="AL768" s="24">
        <f>IF(C768="","",IF(HOUR(C768)&lt;6,"00-06",IF(HOUR(C768)&lt;10,"06-10",IF(HOUR(C768)&lt;14,"10-14",IF(HOUR(C768)&lt;18,"14-18",IF(HOUR(C768)&lt;22,"18-22","22-24"))))))</f>
        <v/>
      </c>
      <c r="AM768" s="21">
        <f>IF(B768="","",SUMIFS($X$7:X768,$AJ$7:AJ768,"&lt;&gt;No",$B$7:B768,"&lt;&gt;"))</f>
        <v/>
      </c>
      <c r="AN768" s="22">
        <f>IF(B768="","",SUMIFS($Y$7:Y768,$AJ$7:AJ768,"&lt;&gt;No",$B$7:B768,"&lt;&gt;"))</f>
        <v/>
      </c>
    </row>
    <row r="769">
      <c r="A769" s="16" t="n"/>
      <c r="B769" s="17" t="n"/>
      <c r="C769" s="18" t="n"/>
      <c r="D769" s="18" t="n"/>
      <c r="E769" s="16" t="n"/>
      <c r="F769" s="16" t="n"/>
      <c r="G769" s="16" t="n"/>
      <c r="H769" s="16" t="n"/>
      <c r="I769" s="16" t="n"/>
      <c r="J769" s="16" t="n"/>
      <c r="K769" s="16" t="n"/>
      <c r="L769" s="16" t="n"/>
      <c r="M769" s="19" t="n"/>
      <c r="N769" s="19" t="n"/>
      <c r="O769" s="19" t="n"/>
      <c r="P769" s="19" t="n"/>
      <c r="Q769" s="19" t="n"/>
      <c r="R769" s="20" t="n"/>
      <c r="S769" s="19" t="n"/>
      <c r="T769" s="20" t="n"/>
      <c r="U769" s="20" t="n"/>
      <c r="V769" s="20" t="n"/>
      <c r="W769" s="20" t="n"/>
      <c r="X769" s="21">
        <f>IF(T769="","",T769-IF(U769="",0,U769)-IF(V769="",0,V769)-IF(W769="",0,W769))</f>
        <v/>
      </c>
      <c r="Y769" s="22">
        <f>IF(OR(R769="",R769=0,X769=""),"",X769/R769)</f>
        <v/>
      </c>
      <c r="Z769" s="16" t="n"/>
      <c r="AA769" s="16" t="n"/>
      <c r="AB769" s="16" t="n"/>
      <c r="AC769" s="16" t="n"/>
      <c r="AD769" s="16" t="n"/>
      <c r="AE769" s="16" t="n"/>
      <c r="AF769" s="16" t="n"/>
      <c r="AG769" s="16" t="n"/>
      <c r="AH769" s="23" t="n"/>
      <c r="AI769" s="21">
        <f>IF(X769="","",IF(G769="MXN",X769,IF(AH769="","",X769*AH769)))</f>
        <v/>
      </c>
      <c r="AJ769" s="16" t="n"/>
      <c r="AK769" s="24">
        <f>IF(B769="","",CHOOSE(WEEKDAY(B769,2),"Lunes","Martes","Miércoles","Jueves","Viernes","Sábado","Domingo"))</f>
        <v/>
      </c>
      <c r="AL769" s="24">
        <f>IF(C769="","",IF(HOUR(C769)&lt;6,"00-06",IF(HOUR(C769)&lt;10,"06-10",IF(HOUR(C769)&lt;14,"10-14",IF(HOUR(C769)&lt;18,"14-18",IF(HOUR(C769)&lt;22,"18-22","22-24"))))))</f>
        <v/>
      </c>
      <c r="AM769" s="21">
        <f>IF(B769="","",SUMIFS($X$7:X769,$AJ$7:AJ769,"&lt;&gt;No",$B$7:B769,"&lt;&gt;"))</f>
        <v/>
      </c>
      <c r="AN769" s="22">
        <f>IF(B769="","",SUMIFS($Y$7:Y769,$AJ$7:AJ769,"&lt;&gt;No",$B$7:B769,"&lt;&gt;"))</f>
        <v/>
      </c>
    </row>
    <row r="770">
      <c r="A770" s="16" t="n"/>
      <c r="B770" s="17" t="n"/>
      <c r="C770" s="18" t="n"/>
      <c r="D770" s="18" t="n"/>
      <c r="E770" s="16" t="n"/>
      <c r="F770" s="16" t="n"/>
      <c r="G770" s="16" t="n"/>
      <c r="H770" s="16" t="n"/>
      <c r="I770" s="16" t="n"/>
      <c r="J770" s="16" t="n"/>
      <c r="K770" s="16" t="n"/>
      <c r="L770" s="16" t="n"/>
      <c r="M770" s="19" t="n"/>
      <c r="N770" s="19" t="n"/>
      <c r="O770" s="19" t="n"/>
      <c r="P770" s="19" t="n"/>
      <c r="Q770" s="19" t="n"/>
      <c r="R770" s="20" t="n"/>
      <c r="S770" s="19" t="n"/>
      <c r="T770" s="20" t="n"/>
      <c r="U770" s="20" t="n"/>
      <c r="V770" s="20" t="n"/>
      <c r="W770" s="20" t="n"/>
      <c r="X770" s="21">
        <f>IF(T770="","",T770-IF(U770="",0,U770)-IF(V770="",0,V770)-IF(W770="",0,W770))</f>
        <v/>
      </c>
      <c r="Y770" s="22">
        <f>IF(OR(R770="",R770=0,X770=""),"",X770/R770)</f>
        <v/>
      </c>
      <c r="Z770" s="16" t="n"/>
      <c r="AA770" s="16" t="n"/>
      <c r="AB770" s="16" t="n"/>
      <c r="AC770" s="16" t="n"/>
      <c r="AD770" s="16" t="n"/>
      <c r="AE770" s="16" t="n"/>
      <c r="AF770" s="16" t="n"/>
      <c r="AG770" s="16" t="n"/>
      <c r="AH770" s="23" t="n"/>
      <c r="AI770" s="21">
        <f>IF(X770="","",IF(G770="MXN",X770,IF(AH770="","",X770*AH770)))</f>
        <v/>
      </c>
      <c r="AJ770" s="16" t="n"/>
      <c r="AK770" s="24">
        <f>IF(B770="","",CHOOSE(WEEKDAY(B770,2),"Lunes","Martes","Miércoles","Jueves","Viernes","Sábado","Domingo"))</f>
        <v/>
      </c>
      <c r="AL770" s="24">
        <f>IF(C770="","",IF(HOUR(C770)&lt;6,"00-06",IF(HOUR(C770)&lt;10,"06-10",IF(HOUR(C770)&lt;14,"10-14",IF(HOUR(C770)&lt;18,"14-18",IF(HOUR(C770)&lt;22,"18-22","22-24"))))))</f>
        <v/>
      </c>
      <c r="AM770" s="21">
        <f>IF(B770="","",SUMIFS($X$7:X770,$AJ$7:AJ770,"&lt;&gt;No",$B$7:B770,"&lt;&gt;"))</f>
        <v/>
      </c>
      <c r="AN770" s="22">
        <f>IF(B770="","",SUMIFS($Y$7:Y770,$AJ$7:AJ770,"&lt;&gt;No",$B$7:B770,"&lt;&gt;"))</f>
        <v/>
      </c>
    </row>
    <row r="771">
      <c r="A771" s="16" t="n"/>
      <c r="B771" s="17" t="n"/>
      <c r="C771" s="18" t="n"/>
      <c r="D771" s="18" t="n"/>
      <c r="E771" s="16" t="n"/>
      <c r="F771" s="16" t="n"/>
      <c r="G771" s="16" t="n"/>
      <c r="H771" s="16" t="n"/>
      <c r="I771" s="16" t="n"/>
      <c r="J771" s="16" t="n"/>
      <c r="K771" s="16" t="n"/>
      <c r="L771" s="16" t="n"/>
      <c r="M771" s="19" t="n"/>
      <c r="N771" s="19" t="n"/>
      <c r="O771" s="19" t="n"/>
      <c r="P771" s="19" t="n"/>
      <c r="Q771" s="19" t="n"/>
      <c r="R771" s="20" t="n"/>
      <c r="S771" s="19" t="n"/>
      <c r="T771" s="20" t="n"/>
      <c r="U771" s="20" t="n"/>
      <c r="V771" s="20" t="n"/>
      <c r="W771" s="20" t="n"/>
      <c r="X771" s="21">
        <f>IF(T771="","",T771-IF(U771="",0,U771)-IF(V771="",0,V771)-IF(W771="",0,W771))</f>
        <v/>
      </c>
      <c r="Y771" s="22">
        <f>IF(OR(R771="",R771=0,X771=""),"",X771/R771)</f>
        <v/>
      </c>
      <c r="Z771" s="16" t="n"/>
      <c r="AA771" s="16" t="n"/>
      <c r="AB771" s="16" t="n"/>
      <c r="AC771" s="16" t="n"/>
      <c r="AD771" s="16" t="n"/>
      <c r="AE771" s="16" t="n"/>
      <c r="AF771" s="16" t="n"/>
      <c r="AG771" s="16" t="n"/>
      <c r="AH771" s="23" t="n"/>
      <c r="AI771" s="21">
        <f>IF(X771="","",IF(G771="MXN",X771,IF(AH771="","",X771*AH771)))</f>
        <v/>
      </c>
      <c r="AJ771" s="16" t="n"/>
      <c r="AK771" s="24">
        <f>IF(B771="","",CHOOSE(WEEKDAY(B771,2),"Lunes","Martes","Miércoles","Jueves","Viernes","Sábado","Domingo"))</f>
        <v/>
      </c>
      <c r="AL771" s="24">
        <f>IF(C771="","",IF(HOUR(C771)&lt;6,"00-06",IF(HOUR(C771)&lt;10,"06-10",IF(HOUR(C771)&lt;14,"10-14",IF(HOUR(C771)&lt;18,"14-18",IF(HOUR(C771)&lt;22,"18-22","22-24"))))))</f>
        <v/>
      </c>
      <c r="AM771" s="21">
        <f>IF(B771="","",SUMIFS($X$7:X771,$AJ$7:AJ771,"&lt;&gt;No",$B$7:B771,"&lt;&gt;"))</f>
        <v/>
      </c>
      <c r="AN771" s="22">
        <f>IF(B771="","",SUMIFS($Y$7:Y771,$AJ$7:AJ771,"&lt;&gt;No",$B$7:B771,"&lt;&gt;"))</f>
        <v/>
      </c>
    </row>
    <row r="772">
      <c r="A772" s="16" t="n"/>
      <c r="B772" s="17" t="n"/>
      <c r="C772" s="18" t="n"/>
      <c r="D772" s="18" t="n"/>
      <c r="E772" s="16" t="n"/>
      <c r="F772" s="16" t="n"/>
      <c r="G772" s="16" t="n"/>
      <c r="H772" s="16" t="n"/>
      <c r="I772" s="16" t="n"/>
      <c r="J772" s="16" t="n"/>
      <c r="K772" s="16" t="n"/>
      <c r="L772" s="16" t="n"/>
      <c r="M772" s="19" t="n"/>
      <c r="N772" s="19" t="n"/>
      <c r="O772" s="19" t="n"/>
      <c r="P772" s="19" t="n"/>
      <c r="Q772" s="19" t="n"/>
      <c r="R772" s="20" t="n"/>
      <c r="S772" s="19" t="n"/>
      <c r="T772" s="20" t="n"/>
      <c r="U772" s="20" t="n"/>
      <c r="V772" s="20" t="n"/>
      <c r="W772" s="20" t="n"/>
      <c r="X772" s="21">
        <f>IF(T772="","",T772-IF(U772="",0,U772)-IF(V772="",0,V772)-IF(W772="",0,W772))</f>
        <v/>
      </c>
      <c r="Y772" s="22">
        <f>IF(OR(R772="",R772=0,X772=""),"",X772/R772)</f>
        <v/>
      </c>
      <c r="Z772" s="16" t="n"/>
      <c r="AA772" s="16" t="n"/>
      <c r="AB772" s="16" t="n"/>
      <c r="AC772" s="16" t="n"/>
      <c r="AD772" s="16" t="n"/>
      <c r="AE772" s="16" t="n"/>
      <c r="AF772" s="16" t="n"/>
      <c r="AG772" s="16" t="n"/>
      <c r="AH772" s="23" t="n"/>
      <c r="AI772" s="21">
        <f>IF(X772="","",IF(G772="MXN",X772,IF(AH772="","",X772*AH772)))</f>
        <v/>
      </c>
      <c r="AJ772" s="16" t="n"/>
      <c r="AK772" s="24">
        <f>IF(B772="","",CHOOSE(WEEKDAY(B772,2),"Lunes","Martes","Miércoles","Jueves","Viernes","Sábado","Domingo"))</f>
        <v/>
      </c>
      <c r="AL772" s="24">
        <f>IF(C772="","",IF(HOUR(C772)&lt;6,"00-06",IF(HOUR(C772)&lt;10,"06-10",IF(HOUR(C772)&lt;14,"10-14",IF(HOUR(C772)&lt;18,"14-18",IF(HOUR(C772)&lt;22,"18-22","22-24"))))))</f>
        <v/>
      </c>
      <c r="AM772" s="21">
        <f>IF(B772="","",SUMIFS($X$7:X772,$AJ$7:AJ772,"&lt;&gt;No",$B$7:B772,"&lt;&gt;"))</f>
        <v/>
      </c>
      <c r="AN772" s="22">
        <f>IF(B772="","",SUMIFS($Y$7:Y772,$AJ$7:AJ772,"&lt;&gt;No",$B$7:B772,"&lt;&gt;"))</f>
        <v/>
      </c>
    </row>
    <row r="773">
      <c r="A773" s="16" t="n"/>
      <c r="B773" s="17" t="n"/>
      <c r="C773" s="18" t="n"/>
      <c r="D773" s="18" t="n"/>
      <c r="E773" s="16" t="n"/>
      <c r="F773" s="16" t="n"/>
      <c r="G773" s="16" t="n"/>
      <c r="H773" s="16" t="n"/>
      <c r="I773" s="16" t="n"/>
      <c r="J773" s="16" t="n"/>
      <c r="K773" s="16" t="n"/>
      <c r="L773" s="16" t="n"/>
      <c r="M773" s="19" t="n"/>
      <c r="N773" s="19" t="n"/>
      <c r="O773" s="19" t="n"/>
      <c r="P773" s="19" t="n"/>
      <c r="Q773" s="19" t="n"/>
      <c r="R773" s="20" t="n"/>
      <c r="S773" s="19" t="n"/>
      <c r="T773" s="20" t="n"/>
      <c r="U773" s="20" t="n"/>
      <c r="V773" s="20" t="n"/>
      <c r="W773" s="20" t="n"/>
      <c r="X773" s="21">
        <f>IF(T773="","",T773-IF(U773="",0,U773)-IF(V773="",0,V773)-IF(W773="",0,W773))</f>
        <v/>
      </c>
      <c r="Y773" s="22">
        <f>IF(OR(R773="",R773=0,X773=""),"",X773/R773)</f>
        <v/>
      </c>
      <c r="Z773" s="16" t="n"/>
      <c r="AA773" s="16" t="n"/>
      <c r="AB773" s="16" t="n"/>
      <c r="AC773" s="16" t="n"/>
      <c r="AD773" s="16" t="n"/>
      <c r="AE773" s="16" t="n"/>
      <c r="AF773" s="16" t="n"/>
      <c r="AG773" s="16" t="n"/>
      <c r="AH773" s="23" t="n"/>
      <c r="AI773" s="21">
        <f>IF(X773="","",IF(G773="MXN",X773,IF(AH773="","",X773*AH773)))</f>
        <v/>
      </c>
      <c r="AJ773" s="16" t="n"/>
      <c r="AK773" s="24">
        <f>IF(B773="","",CHOOSE(WEEKDAY(B773,2),"Lunes","Martes","Miércoles","Jueves","Viernes","Sábado","Domingo"))</f>
        <v/>
      </c>
      <c r="AL773" s="24">
        <f>IF(C773="","",IF(HOUR(C773)&lt;6,"00-06",IF(HOUR(C773)&lt;10,"06-10",IF(HOUR(C773)&lt;14,"10-14",IF(HOUR(C773)&lt;18,"14-18",IF(HOUR(C773)&lt;22,"18-22","22-24"))))))</f>
        <v/>
      </c>
      <c r="AM773" s="21">
        <f>IF(B773="","",SUMIFS($X$7:X773,$AJ$7:AJ773,"&lt;&gt;No",$B$7:B773,"&lt;&gt;"))</f>
        <v/>
      </c>
      <c r="AN773" s="22">
        <f>IF(B773="","",SUMIFS($Y$7:Y773,$AJ$7:AJ773,"&lt;&gt;No",$B$7:B773,"&lt;&gt;"))</f>
        <v/>
      </c>
    </row>
    <row r="774">
      <c r="A774" s="16" t="n"/>
      <c r="B774" s="17" t="n"/>
      <c r="C774" s="18" t="n"/>
      <c r="D774" s="18" t="n"/>
      <c r="E774" s="16" t="n"/>
      <c r="F774" s="16" t="n"/>
      <c r="G774" s="16" t="n"/>
      <c r="H774" s="16" t="n"/>
      <c r="I774" s="16" t="n"/>
      <c r="J774" s="16" t="n"/>
      <c r="K774" s="16" t="n"/>
      <c r="L774" s="16" t="n"/>
      <c r="M774" s="19" t="n"/>
      <c r="N774" s="19" t="n"/>
      <c r="O774" s="19" t="n"/>
      <c r="P774" s="19" t="n"/>
      <c r="Q774" s="19" t="n"/>
      <c r="R774" s="20" t="n"/>
      <c r="S774" s="19" t="n"/>
      <c r="T774" s="20" t="n"/>
      <c r="U774" s="20" t="n"/>
      <c r="V774" s="20" t="n"/>
      <c r="W774" s="20" t="n"/>
      <c r="X774" s="21">
        <f>IF(T774="","",T774-IF(U774="",0,U774)-IF(V774="",0,V774)-IF(W774="",0,W774))</f>
        <v/>
      </c>
      <c r="Y774" s="22">
        <f>IF(OR(R774="",R774=0,X774=""),"",X774/R774)</f>
        <v/>
      </c>
      <c r="Z774" s="16" t="n"/>
      <c r="AA774" s="16" t="n"/>
      <c r="AB774" s="16" t="n"/>
      <c r="AC774" s="16" t="n"/>
      <c r="AD774" s="16" t="n"/>
      <c r="AE774" s="16" t="n"/>
      <c r="AF774" s="16" t="n"/>
      <c r="AG774" s="16" t="n"/>
      <c r="AH774" s="23" t="n"/>
      <c r="AI774" s="21">
        <f>IF(X774="","",IF(G774="MXN",X774,IF(AH774="","",X774*AH774)))</f>
        <v/>
      </c>
      <c r="AJ774" s="16" t="n"/>
      <c r="AK774" s="24">
        <f>IF(B774="","",CHOOSE(WEEKDAY(B774,2),"Lunes","Martes","Miércoles","Jueves","Viernes","Sábado","Domingo"))</f>
        <v/>
      </c>
      <c r="AL774" s="24">
        <f>IF(C774="","",IF(HOUR(C774)&lt;6,"00-06",IF(HOUR(C774)&lt;10,"06-10",IF(HOUR(C774)&lt;14,"10-14",IF(HOUR(C774)&lt;18,"14-18",IF(HOUR(C774)&lt;22,"18-22","22-24"))))))</f>
        <v/>
      </c>
      <c r="AM774" s="21">
        <f>IF(B774="","",SUMIFS($X$7:X774,$AJ$7:AJ774,"&lt;&gt;No",$B$7:B774,"&lt;&gt;"))</f>
        <v/>
      </c>
      <c r="AN774" s="22">
        <f>IF(B774="","",SUMIFS($Y$7:Y774,$AJ$7:AJ774,"&lt;&gt;No",$B$7:B774,"&lt;&gt;"))</f>
        <v/>
      </c>
    </row>
    <row r="775">
      <c r="A775" s="16" t="n"/>
      <c r="B775" s="17" t="n"/>
      <c r="C775" s="18" t="n"/>
      <c r="D775" s="18" t="n"/>
      <c r="E775" s="16" t="n"/>
      <c r="F775" s="16" t="n"/>
      <c r="G775" s="16" t="n"/>
      <c r="H775" s="16" t="n"/>
      <c r="I775" s="16" t="n"/>
      <c r="J775" s="16" t="n"/>
      <c r="K775" s="16" t="n"/>
      <c r="L775" s="16" t="n"/>
      <c r="M775" s="19" t="n"/>
      <c r="N775" s="19" t="n"/>
      <c r="O775" s="19" t="n"/>
      <c r="P775" s="19" t="n"/>
      <c r="Q775" s="19" t="n"/>
      <c r="R775" s="20" t="n"/>
      <c r="S775" s="19" t="n"/>
      <c r="T775" s="20" t="n"/>
      <c r="U775" s="20" t="n"/>
      <c r="V775" s="20" t="n"/>
      <c r="W775" s="20" t="n"/>
      <c r="X775" s="21">
        <f>IF(T775="","",T775-IF(U775="",0,U775)-IF(V775="",0,V775)-IF(W775="",0,W775))</f>
        <v/>
      </c>
      <c r="Y775" s="22">
        <f>IF(OR(R775="",R775=0,X775=""),"",X775/R775)</f>
        <v/>
      </c>
      <c r="Z775" s="16" t="n"/>
      <c r="AA775" s="16" t="n"/>
      <c r="AB775" s="16" t="n"/>
      <c r="AC775" s="16" t="n"/>
      <c r="AD775" s="16" t="n"/>
      <c r="AE775" s="16" t="n"/>
      <c r="AF775" s="16" t="n"/>
      <c r="AG775" s="16" t="n"/>
      <c r="AH775" s="23" t="n"/>
      <c r="AI775" s="21">
        <f>IF(X775="","",IF(G775="MXN",X775,IF(AH775="","",X775*AH775)))</f>
        <v/>
      </c>
      <c r="AJ775" s="16" t="n"/>
      <c r="AK775" s="24">
        <f>IF(B775="","",CHOOSE(WEEKDAY(B775,2),"Lunes","Martes","Miércoles","Jueves","Viernes","Sábado","Domingo"))</f>
        <v/>
      </c>
      <c r="AL775" s="24">
        <f>IF(C775="","",IF(HOUR(C775)&lt;6,"00-06",IF(HOUR(C775)&lt;10,"06-10",IF(HOUR(C775)&lt;14,"10-14",IF(HOUR(C775)&lt;18,"14-18",IF(HOUR(C775)&lt;22,"18-22","22-24"))))))</f>
        <v/>
      </c>
      <c r="AM775" s="21">
        <f>IF(B775="","",SUMIFS($X$7:X775,$AJ$7:AJ775,"&lt;&gt;No",$B$7:B775,"&lt;&gt;"))</f>
        <v/>
      </c>
      <c r="AN775" s="22">
        <f>IF(B775="","",SUMIFS($Y$7:Y775,$AJ$7:AJ775,"&lt;&gt;No",$B$7:B775,"&lt;&gt;"))</f>
        <v/>
      </c>
    </row>
    <row r="776">
      <c r="A776" s="16" t="n"/>
      <c r="B776" s="17" t="n"/>
      <c r="C776" s="18" t="n"/>
      <c r="D776" s="18" t="n"/>
      <c r="E776" s="16" t="n"/>
      <c r="F776" s="16" t="n"/>
      <c r="G776" s="16" t="n"/>
      <c r="H776" s="16" t="n"/>
      <c r="I776" s="16" t="n"/>
      <c r="J776" s="16" t="n"/>
      <c r="K776" s="16" t="n"/>
      <c r="L776" s="16" t="n"/>
      <c r="M776" s="19" t="n"/>
      <c r="N776" s="19" t="n"/>
      <c r="O776" s="19" t="n"/>
      <c r="P776" s="19" t="n"/>
      <c r="Q776" s="19" t="n"/>
      <c r="R776" s="20" t="n"/>
      <c r="S776" s="19" t="n"/>
      <c r="T776" s="20" t="n"/>
      <c r="U776" s="20" t="n"/>
      <c r="V776" s="20" t="n"/>
      <c r="W776" s="20" t="n"/>
      <c r="X776" s="21">
        <f>IF(T776="","",T776-IF(U776="",0,U776)-IF(V776="",0,V776)-IF(W776="",0,W776))</f>
        <v/>
      </c>
      <c r="Y776" s="22">
        <f>IF(OR(R776="",R776=0,X776=""),"",X776/R776)</f>
        <v/>
      </c>
      <c r="Z776" s="16" t="n"/>
      <c r="AA776" s="16" t="n"/>
      <c r="AB776" s="16" t="n"/>
      <c r="AC776" s="16" t="n"/>
      <c r="AD776" s="16" t="n"/>
      <c r="AE776" s="16" t="n"/>
      <c r="AF776" s="16" t="n"/>
      <c r="AG776" s="16" t="n"/>
      <c r="AH776" s="23" t="n"/>
      <c r="AI776" s="21">
        <f>IF(X776="","",IF(G776="MXN",X776,IF(AH776="","",X776*AH776)))</f>
        <v/>
      </c>
      <c r="AJ776" s="16" t="n"/>
      <c r="AK776" s="24">
        <f>IF(B776="","",CHOOSE(WEEKDAY(B776,2),"Lunes","Martes","Miércoles","Jueves","Viernes","Sábado","Domingo"))</f>
        <v/>
      </c>
      <c r="AL776" s="24">
        <f>IF(C776="","",IF(HOUR(C776)&lt;6,"00-06",IF(HOUR(C776)&lt;10,"06-10",IF(HOUR(C776)&lt;14,"10-14",IF(HOUR(C776)&lt;18,"14-18",IF(HOUR(C776)&lt;22,"18-22","22-24"))))))</f>
        <v/>
      </c>
      <c r="AM776" s="21">
        <f>IF(B776="","",SUMIFS($X$7:X776,$AJ$7:AJ776,"&lt;&gt;No",$B$7:B776,"&lt;&gt;"))</f>
        <v/>
      </c>
      <c r="AN776" s="22">
        <f>IF(B776="","",SUMIFS($Y$7:Y776,$AJ$7:AJ776,"&lt;&gt;No",$B$7:B776,"&lt;&gt;"))</f>
        <v/>
      </c>
    </row>
    <row r="777">
      <c r="A777" s="16" t="n"/>
      <c r="B777" s="17" t="n"/>
      <c r="C777" s="18" t="n"/>
      <c r="D777" s="18" t="n"/>
      <c r="E777" s="16" t="n"/>
      <c r="F777" s="16" t="n"/>
      <c r="G777" s="16" t="n"/>
      <c r="H777" s="16" t="n"/>
      <c r="I777" s="16" t="n"/>
      <c r="J777" s="16" t="n"/>
      <c r="K777" s="16" t="n"/>
      <c r="L777" s="16" t="n"/>
      <c r="M777" s="19" t="n"/>
      <c r="N777" s="19" t="n"/>
      <c r="O777" s="19" t="n"/>
      <c r="P777" s="19" t="n"/>
      <c r="Q777" s="19" t="n"/>
      <c r="R777" s="20" t="n"/>
      <c r="S777" s="19" t="n"/>
      <c r="T777" s="20" t="n"/>
      <c r="U777" s="20" t="n"/>
      <c r="V777" s="20" t="n"/>
      <c r="W777" s="20" t="n"/>
      <c r="X777" s="21">
        <f>IF(T777="","",T777-IF(U777="",0,U777)-IF(V777="",0,V777)-IF(W777="",0,W777))</f>
        <v/>
      </c>
      <c r="Y777" s="22">
        <f>IF(OR(R777="",R777=0,X777=""),"",X777/R777)</f>
        <v/>
      </c>
      <c r="Z777" s="16" t="n"/>
      <c r="AA777" s="16" t="n"/>
      <c r="AB777" s="16" t="n"/>
      <c r="AC777" s="16" t="n"/>
      <c r="AD777" s="16" t="n"/>
      <c r="AE777" s="16" t="n"/>
      <c r="AF777" s="16" t="n"/>
      <c r="AG777" s="16" t="n"/>
      <c r="AH777" s="23" t="n"/>
      <c r="AI777" s="21">
        <f>IF(X777="","",IF(G777="MXN",X777,IF(AH777="","",X777*AH777)))</f>
        <v/>
      </c>
      <c r="AJ777" s="16" t="n"/>
      <c r="AK777" s="24">
        <f>IF(B777="","",CHOOSE(WEEKDAY(B777,2),"Lunes","Martes","Miércoles","Jueves","Viernes","Sábado","Domingo"))</f>
        <v/>
      </c>
      <c r="AL777" s="24">
        <f>IF(C777="","",IF(HOUR(C777)&lt;6,"00-06",IF(HOUR(C777)&lt;10,"06-10",IF(HOUR(C777)&lt;14,"10-14",IF(HOUR(C777)&lt;18,"14-18",IF(HOUR(C777)&lt;22,"18-22","22-24"))))))</f>
        <v/>
      </c>
      <c r="AM777" s="21">
        <f>IF(B777="","",SUMIFS($X$7:X777,$AJ$7:AJ777,"&lt;&gt;No",$B$7:B777,"&lt;&gt;"))</f>
        <v/>
      </c>
      <c r="AN777" s="22">
        <f>IF(B777="","",SUMIFS($Y$7:Y777,$AJ$7:AJ777,"&lt;&gt;No",$B$7:B777,"&lt;&gt;"))</f>
        <v/>
      </c>
    </row>
    <row r="778">
      <c r="A778" s="16" t="n"/>
      <c r="B778" s="17" t="n"/>
      <c r="C778" s="18" t="n"/>
      <c r="D778" s="18" t="n"/>
      <c r="E778" s="16" t="n"/>
      <c r="F778" s="16" t="n"/>
      <c r="G778" s="16" t="n"/>
      <c r="H778" s="16" t="n"/>
      <c r="I778" s="16" t="n"/>
      <c r="J778" s="16" t="n"/>
      <c r="K778" s="16" t="n"/>
      <c r="L778" s="16" t="n"/>
      <c r="M778" s="19" t="n"/>
      <c r="N778" s="19" t="n"/>
      <c r="O778" s="19" t="n"/>
      <c r="P778" s="19" t="n"/>
      <c r="Q778" s="19" t="n"/>
      <c r="R778" s="20" t="n"/>
      <c r="S778" s="19" t="n"/>
      <c r="T778" s="20" t="n"/>
      <c r="U778" s="20" t="n"/>
      <c r="V778" s="20" t="n"/>
      <c r="W778" s="20" t="n"/>
      <c r="X778" s="21">
        <f>IF(T778="","",T778-IF(U778="",0,U778)-IF(V778="",0,V778)-IF(W778="",0,W778))</f>
        <v/>
      </c>
      <c r="Y778" s="22">
        <f>IF(OR(R778="",R778=0,X778=""),"",X778/R778)</f>
        <v/>
      </c>
      <c r="Z778" s="16" t="n"/>
      <c r="AA778" s="16" t="n"/>
      <c r="AB778" s="16" t="n"/>
      <c r="AC778" s="16" t="n"/>
      <c r="AD778" s="16" t="n"/>
      <c r="AE778" s="16" t="n"/>
      <c r="AF778" s="16" t="n"/>
      <c r="AG778" s="16" t="n"/>
      <c r="AH778" s="23" t="n"/>
      <c r="AI778" s="21">
        <f>IF(X778="","",IF(G778="MXN",X778,IF(AH778="","",X778*AH778)))</f>
        <v/>
      </c>
      <c r="AJ778" s="16" t="n"/>
      <c r="AK778" s="24">
        <f>IF(B778="","",CHOOSE(WEEKDAY(B778,2),"Lunes","Martes","Miércoles","Jueves","Viernes","Sábado","Domingo"))</f>
        <v/>
      </c>
      <c r="AL778" s="24">
        <f>IF(C778="","",IF(HOUR(C778)&lt;6,"00-06",IF(HOUR(C778)&lt;10,"06-10",IF(HOUR(C778)&lt;14,"10-14",IF(HOUR(C778)&lt;18,"14-18",IF(HOUR(C778)&lt;22,"18-22","22-24"))))))</f>
        <v/>
      </c>
      <c r="AM778" s="21">
        <f>IF(B778="","",SUMIFS($X$7:X778,$AJ$7:AJ778,"&lt;&gt;No",$B$7:B778,"&lt;&gt;"))</f>
        <v/>
      </c>
      <c r="AN778" s="22">
        <f>IF(B778="","",SUMIFS($Y$7:Y778,$AJ$7:AJ778,"&lt;&gt;No",$B$7:B778,"&lt;&gt;"))</f>
        <v/>
      </c>
    </row>
    <row r="779">
      <c r="A779" s="16" t="n"/>
      <c r="B779" s="17" t="n"/>
      <c r="C779" s="18" t="n"/>
      <c r="D779" s="18" t="n"/>
      <c r="E779" s="16" t="n"/>
      <c r="F779" s="16" t="n"/>
      <c r="G779" s="16" t="n"/>
      <c r="H779" s="16" t="n"/>
      <c r="I779" s="16" t="n"/>
      <c r="J779" s="16" t="n"/>
      <c r="K779" s="16" t="n"/>
      <c r="L779" s="16" t="n"/>
      <c r="M779" s="19" t="n"/>
      <c r="N779" s="19" t="n"/>
      <c r="O779" s="19" t="n"/>
      <c r="P779" s="19" t="n"/>
      <c r="Q779" s="19" t="n"/>
      <c r="R779" s="20" t="n"/>
      <c r="S779" s="19" t="n"/>
      <c r="T779" s="20" t="n"/>
      <c r="U779" s="20" t="n"/>
      <c r="V779" s="20" t="n"/>
      <c r="W779" s="20" t="n"/>
      <c r="X779" s="21">
        <f>IF(T779="","",T779-IF(U779="",0,U779)-IF(V779="",0,V779)-IF(W779="",0,W779))</f>
        <v/>
      </c>
      <c r="Y779" s="22">
        <f>IF(OR(R779="",R779=0,X779=""),"",X779/R779)</f>
        <v/>
      </c>
      <c r="Z779" s="16" t="n"/>
      <c r="AA779" s="16" t="n"/>
      <c r="AB779" s="16" t="n"/>
      <c r="AC779" s="16" t="n"/>
      <c r="AD779" s="16" t="n"/>
      <c r="AE779" s="16" t="n"/>
      <c r="AF779" s="16" t="n"/>
      <c r="AG779" s="16" t="n"/>
      <c r="AH779" s="23" t="n"/>
      <c r="AI779" s="21">
        <f>IF(X779="","",IF(G779="MXN",X779,IF(AH779="","",X779*AH779)))</f>
        <v/>
      </c>
      <c r="AJ779" s="16" t="n"/>
      <c r="AK779" s="24">
        <f>IF(B779="","",CHOOSE(WEEKDAY(B779,2),"Lunes","Martes","Miércoles","Jueves","Viernes","Sábado","Domingo"))</f>
        <v/>
      </c>
      <c r="AL779" s="24">
        <f>IF(C779="","",IF(HOUR(C779)&lt;6,"00-06",IF(HOUR(C779)&lt;10,"06-10",IF(HOUR(C779)&lt;14,"10-14",IF(HOUR(C779)&lt;18,"14-18",IF(HOUR(C779)&lt;22,"18-22","22-24"))))))</f>
        <v/>
      </c>
      <c r="AM779" s="21">
        <f>IF(B779="","",SUMIFS($X$7:X779,$AJ$7:AJ779,"&lt;&gt;No",$B$7:B779,"&lt;&gt;"))</f>
        <v/>
      </c>
      <c r="AN779" s="22">
        <f>IF(B779="","",SUMIFS($Y$7:Y779,$AJ$7:AJ779,"&lt;&gt;No",$B$7:B779,"&lt;&gt;"))</f>
        <v/>
      </c>
    </row>
    <row r="780">
      <c r="A780" s="16" t="n"/>
      <c r="B780" s="17" t="n"/>
      <c r="C780" s="18" t="n"/>
      <c r="D780" s="18" t="n"/>
      <c r="E780" s="16" t="n"/>
      <c r="F780" s="16" t="n"/>
      <c r="G780" s="16" t="n"/>
      <c r="H780" s="16" t="n"/>
      <c r="I780" s="16" t="n"/>
      <c r="J780" s="16" t="n"/>
      <c r="K780" s="16" t="n"/>
      <c r="L780" s="16" t="n"/>
      <c r="M780" s="19" t="n"/>
      <c r="N780" s="19" t="n"/>
      <c r="O780" s="19" t="n"/>
      <c r="P780" s="19" t="n"/>
      <c r="Q780" s="19" t="n"/>
      <c r="R780" s="20" t="n"/>
      <c r="S780" s="19" t="n"/>
      <c r="T780" s="20" t="n"/>
      <c r="U780" s="20" t="n"/>
      <c r="V780" s="20" t="n"/>
      <c r="W780" s="20" t="n"/>
      <c r="X780" s="21">
        <f>IF(T780="","",T780-IF(U780="",0,U780)-IF(V780="",0,V780)-IF(W780="",0,W780))</f>
        <v/>
      </c>
      <c r="Y780" s="22">
        <f>IF(OR(R780="",R780=0,X780=""),"",X780/R780)</f>
        <v/>
      </c>
      <c r="Z780" s="16" t="n"/>
      <c r="AA780" s="16" t="n"/>
      <c r="AB780" s="16" t="n"/>
      <c r="AC780" s="16" t="n"/>
      <c r="AD780" s="16" t="n"/>
      <c r="AE780" s="16" t="n"/>
      <c r="AF780" s="16" t="n"/>
      <c r="AG780" s="16" t="n"/>
      <c r="AH780" s="23" t="n"/>
      <c r="AI780" s="21">
        <f>IF(X780="","",IF(G780="MXN",X780,IF(AH780="","",X780*AH780)))</f>
        <v/>
      </c>
      <c r="AJ780" s="16" t="n"/>
      <c r="AK780" s="24">
        <f>IF(B780="","",CHOOSE(WEEKDAY(B780,2),"Lunes","Martes","Miércoles","Jueves","Viernes","Sábado","Domingo"))</f>
        <v/>
      </c>
      <c r="AL780" s="24">
        <f>IF(C780="","",IF(HOUR(C780)&lt;6,"00-06",IF(HOUR(C780)&lt;10,"06-10",IF(HOUR(C780)&lt;14,"10-14",IF(HOUR(C780)&lt;18,"14-18",IF(HOUR(C780)&lt;22,"18-22","22-24"))))))</f>
        <v/>
      </c>
      <c r="AM780" s="21">
        <f>IF(B780="","",SUMIFS($X$7:X780,$AJ$7:AJ780,"&lt;&gt;No",$B$7:B780,"&lt;&gt;"))</f>
        <v/>
      </c>
      <c r="AN780" s="22">
        <f>IF(B780="","",SUMIFS($Y$7:Y780,$AJ$7:AJ780,"&lt;&gt;No",$B$7:B780,"&lt;&gt;"))</f>
        <v/>
      </c>
    </row>
    <row r="781">
      <c r="A781" s="16" t="n"/>
      <c r="B781" s="17" t="n"/>
      <c r="C781" s="18" t="n"/>
      <c r="D781" s="18" t="n"/>
      <c r="E781" s="16" t="n"/>
      <c r="F781" s="16" t="n"/>
      <c r="G781" s="16" t="n"/>
      <c r="H781" s="16" t="n"/>
      <c r="I781" s="16" t="n"/>
      <c r="J781" s="16" t="n"/>
      <c r="K781" s="16" t="n"/>
      <c r="L781" s="16" t="n"/>
      <c r="M781" s="19" t="n"/>
      <c r="N781" s="19" t="n"/>
      <c r="O781" s="19" t="n"/>
      <c r="P781" s="19" t="n"/>
      <c r="Q781" s="19" t="n"/>
      <c r="R781" s="20" t="n"/>
      <c r="S781" s="19" t="n"/>
      <c r="T781" s="20" t="n"/>
      <c r="U781" s="20" t="n"/>
      <c r="V781" s="20" t="n"/>
      <c r="W781" s="20" t="n"/>
      <c r="X781" s="21">
        <f>IF(T781="","",T781-IF(U781="",0,U781)-IF(V781="",0,V781)-IF(W781="",0,W781))</f>
        <v/>
      </c>
      <c r="Y781" s="22">
        <f>IF(OR(R781="",R781=0,X781=""),"",X781/R781)</f>
        <v/>
      </c>
      <c r="Z781" s="16" t="n"/>
      <c r="AA781" s="16" t="n"/>
      <c r="AB781" s="16" t="n"/>
      <c r="AC781" s="16" t="n"/>
      <c r="AD781" s="16" t="n"/>
      <c r="AE781" s="16" t="n"/>
      <c r="AF781" s="16" t="n"/>
      <c r="AG781" s="16" t="n"/>
      <c r="AH781" s="23" t="n"/>
      <c r="AI781" s="21">
        <f>IF(X781="","",IF(G781="MXN",X781,IF(AH781="","",X781*AH781)))</f>
        <v/>
      </c>
      <c r="AJ781" s="16" t="n"/>
      <c r="AK781" s="24">
        <f>IF(B781="","",CHOOSE(WEEKDAY(B781,2),"Lunes","Martes","Miércoles","Jueves","Viernes","Sábado","Domingo"))</f>
        <v/>
      </c>
      <c r="AL781" s="24">
        <f>IF(C781="","",IF(HOUR(C781)&lt;6,"00-06",IF(HOUR(C781)&lt;10,"06-10",IF(HOUR(C781)&lt;14,"10-14",IF(HOUR(C781)&lt;18,"14-18",IF(HOUR(C781)&lt;22,"18-22","22-24"))))))</f>
        <v/>
      </c>
      <c r="AM781" s="21">
        <f>IF(B781="","",SUMIFS($X$7:X781,$AJ$7:AJ781,"&lt;&gt;No",$B$7:B781,"&lt;&gt;"))</f>
        <v/>
      </c>
      <c r="AN781" s="22">
        <f>IF(B781="","",SUMIFS($Y$7:Y781,$AJ$7:AJ781,"&lt;&gt;No",$B$7:B781,"&lt;&gt;"))</f>
        <v/>
      </c>
    </row>
    <row r="782">
      <c r="A782" s="16" t="n"/>
      <c r="B782" s="17" t="n"/>
      <c r="C782" s="18" t="n"/>
      <c r="D782" s="18" t="n"/>
      <c r="E782" s="16" t="n"/>
      <c r="F782" s="16" t="n"/>
      <c r="G782" s="16" t="n"/>
      <c r="H782" s="16" t="n"/>
      <c r="I782" s="16" t="n"/>
      <c r="J782" s="16" t="n"/>
      <c r="K782" s="16" t="n"/>
      <c r="L782" s="16" t="n"/>
      <c r="M782" s="19" t="n"/>
      <c r="N782" s="19" t="n"/>
      <c r="O782" s="19" t="n"/>
      <c r="P782" s="19" t="n"/>
      <c r="Q782" s="19" t="n"/>
      <c r="R782" s="20" t="n"/>
      <c r="S782" s="19" t="n"/>
      <c r="T782" s="20" t="n"/>
      <c r="U782" s="20" t="n"/>
      <c r="V782" s="20" t="n"/>
      <c r="W782" s="20" t="n"/>
      <c r="X782" s="21">
        <f>IF(T782="","",T782-IF(U782="",0,U782)-IF(V782="",0,V782)-IF(W782="",0,W782))</f>
        <v/>
      </c>
      <c r="Y782" s="22">
        <f>IF(OR(R782="",R782=0,X782=""),"",X782/R782)</f>
        <v/>
      </c>
      <c r="Z782" s="16" t="n"/>
      <c r="AA782" s="16" t="n"/>
      <c r="AB782" s="16" t="n"/>
      <c r="AC782" s="16" t="n"/>
      <c r="AD782" s="16" t="n"/>
      <c r="AE782" s="16" t="n"/>
      <c r="AF782" s="16" t="n"/>
      <c r="AG782" s="16" t="n"/>
      <c r="AH782" s="23" t="n"/>
      <c r="AI782" s="21">
        <f>IF(X782="","",IF(G782="MXN",X782,IF(AH782="","",X782*AH782)))</f>
        <v/>
      </c>
      <c r="AJ782" s="16" t="n"/>
      <c r="AK782" s="24">
        <f>IF(B782="","",CHOOSE(WEEKDAY(B782,2),"Lunes","Martes","Miércoles","Jueves","Viernes","Sábado","Domingo"))</f>
        <v/>
      </c>
      <c r="AL782" s="24">
        <f>IF(C782="","",IF(HOUR(C782)&lt;6,"00-06",IF(HOUR(C782)&lt;10,"06-10",IF(HOUR(C782)&lt;14,"10-14",IF(HOUR(C782)&lt;18,"14-18",IF(HOUR(C782)&lt;22,"18-22","22-24"))))))</f>
        <v/>
      </c>
      <c r="AM782" s="21">
        <f>IF(B782="","",SUMIFS($X$7:X782,$AJ$7:AJ782,"&lt;&gt;No",$B$7:B782,"&lt;&gt;"))</f>
        <v/>
      </c>
      <c r="AN782" s="22">
        <f>IF(B782="","",SUMIFS($Y$7:Y782,$AJ$7:AJ782,"&lt;&gt;No",$B$7:B782,"&lt;&gt;"))</f>
        <v/>
      </c>
    </row>
    <row r="783">
      <c r="A783" s="16" t="n"/>
      <c r="B783" s="17" t="n"/>
      <c r="C783" s="18" t="n"/>
      <c r="D783" s="18" t="n"/>
      <c r="E783" s="16" t="n"/>
      <c r="F783" s="16" t="n"/>
      <c r="G783" s="16" t="n"/>
      <c r="H783" s="16" t="n"/>
      <c r="I783" s="16" t="n"/>
      <c r="J783" s="16" t="n"/>
      <c r="K783" s="16" t="n"/>
      <c r="L783" s="16" t="n"/>
      <c r="M783" s="19" t="n"/>
      <c r="N783" s="19" t="n"/>
      <c r="O783" s="19" t="n"/>
      <c r="P783" s="19" t="n"/>
      <c r="Q783" s="19" t="n"/>
      <c r="R783" s="20" t="n"/>
      <c r="S783" s="19" t="n"/>
      <c r="T783" s="20" t="n"/>
      <c r="U783" s="20" t="n"/>
      <c r="V783" s="20" t="n"/>
      <c r="W783" s="20" t="n"/>
      <c r="X783" s="21">
        <f>IF(T783="","",T783-IF(U783="",0,U783)-IF(V783="",0,V783)-IF(W783="",0,W783))</f>
        <v/>
      </c>
      <c r="Y783" s="22">
        <f>IF(OR(R783="",R783=0,X783=""),"",X783/R783)</f>
        <v/>
      </c>
      <c r="Z783" s="16" t="n"/>
      <c r="AA783" s="16" t="n"/>
      <c r="AB783" s="16" t="n"/>
      <c r="AC783" s="16" t="n"/>
      <c r="AD783" s="16" t="n"/>
      <c r="AE783" s="16" t="n"/>
      <c r="AF783" s="16" t="n"/>
      <c r="AG783" s="16" t="n"/>
      <c r="AH783" s="23" t="n"/>
      <c r="AI783" s="21">
        <f>IF(X783="","",IF(G783="MXN",X783,IF(AH783="","",X783*AH783)))</f>
        <v/>
      </c>
      <c r="AJ783" s="16" t="n"/>
      <c r="AK783" s="24">
        <f>IF(B783="","",CHOOSE(WEEKDAY(B783,2),"Lunes","Martes","Miércoles","Jueves","Viernes","Sábado","Domingo"))</f>
        <v/>
      </c>
      <c r="AL783" s="24">
        <f>IF(C783="","",IF(HOUR(C783)&lt;6,"00-06",IF(HOUR(C783)&lt;10,"06-10",IF(HOUR(C783)&lt;14,"10-14",IF(HOUR(C783)&lt;18,"14-18",IF(HOUR(C783)&lt;22,"18-22","22-24"))))))</f>
        <v/>
      </c>
      <c r="AM783" s="21">
        <f>IF(B783="","",SUMIFS($X$7:X783,$AJ$7:AJ783,"&lt;&gt;No",$B$7:B783,"&lt;&gt;"))</f>
        <v/>
      </c>
      <c r="AN783" s="22">
        <f>IF(B783="","",SUMIFS($Y$7:Y783,$AJ$7:AJ783,"&lt;&gt;No",$B$7:B783,"&lt;&gt;"))</f>
        <v/>
      </c>
    </row>
    <row r="784">
      <c r="A784" s="16" t="n"/>
      <c r="B784" s="17" t="n"/>
      <c r="C784" s="18" t="n"/>
      <c r="D784" s="18" t="n"/>
      <c r="E784" s="16" t="n"/>
      <c r="F784" s="16" t="n"/>
      <c r="G784" s="16" t="n"/>
      <c r="H784" s="16" t="n"/>
      <c r="I784" s="16" t="n"/>
      <c r="J784" s="16" t="n"/>
      <c r="K784" s="16" t="n"/>
      <c r="L784" s="16" t="n"/>
      <c r="M784" s="19" t="n"/>
      <c r="N784" s="19" t="n"/>
      <c r="O784" s="19" t="n"/>
      <c r="P784" s="19" t="n"/>
      <c r="Q784" s="19" t="n"/>
      <c r="R784" s="20" t="n"/>
      <c r="S784" s="19" t="n"/>
      <c r="T784" s="20" t="n"/>
      <c r="U784" s="20" t="n"/>
      <c r="V784" s="20" t="n"/>
      <c r="W784" s="20" t="n"/>
      <c r="X784" s="21">
        <f>IF(T784="","",T784-IF(U784="",0,U784)-IF(V784="",0,V784)-IF(W784="",0,W784))</f>
        <v/>
      </c>
      <c r="Y784" s="22">
        <f>IF(OR(R784="",R784=0,X784=""),"",X784/R784)</f>
        <v/>
      </c>
      <c r="Z784" s="16" t="n"/>
      <c r="AA784" s="16" t="n"/>
      <c r="AB784" s="16" t="n"/>
      <c r="AC784" s="16" t="n"/>
      <c r="AD784" s="16" t="n"/>
      <c r="AE784" s="16" t="n"/>
      <c r="AF784" s="16" t="n"/>
      <c r="AG784" s="16" t="n"/>
      <c r="AH784" s="23" t="n"/>
      <c r="AI784" s="21">
        <f>IF(X784="","",IF(G784="MXN",X784,IF(AH784="","",X784*AH784)))</f>
        <v/>
      </c>
      <c r="AJ784" s="16" t="n"/>
      <c r="AK784" s="24">
        <f>IF(B784="","",CHOOSE(WEEKDAY(B784,2),"Lunes","Martes","Miércoles","Jueves","Viernes","Sábado","Domingo"))</f>
        <v/>
      </c>
      <c r="AL784" s="24">
        <f>IF(C784="","",IF(HOUR(C784)&lt;6,"00-06",IF(HOUR(C784)&lt;10,"06-10",IF(HOUR(C784)&lt;14,"10-14",IF(HOUR(C784)&lt;18,"14-18",IF(HOUR(C784)&lt;22,"18-22","22-24"))))))</f>
        <v/>
      </c>
      <c r="AM784" s="21">
        <f>IF(B784="","",SUMIFS($X$7:X784,$AJ$7:AJ784,"&lt;&gt;No",$B$7:B784,"&lt;&gt;"))</f>
        <v/>
      </c>
      <c r="AN784" s="22">
        <f>IF(B784="","",SUMIFS($Y$7:Y784,$AJ$7:AJ784,"&lt;&gt;No",$B$7:B784,"&lt;&gt;"))</f>
        <v/>
      </c>
    </row>
    <row r="785">
      <c r="A785" s="16" t="n"/>
      <c r="B785" s="17" t="n"/>
      <c r="C785" s="18" t="n"/>
      <c r="D785" s="18" t="n"/>
      <c r="E785" s="16" t="n"/>
      <c r="F785" s="16" t="n"/>
      <c r="G785" s="16" t="n"/>
      <c r="H785" s="16" t="n"/>
      <c r="I785" s="16" t="n"/>
      <c r="J785" s="16" t="n"/>
      <c r="K785" s="16" t="n"/>
      <c r="L785" s="16" t="n"/>
      <c r="M785" s="19" t="n"/>
      <c r="N785" s="19" t="n"/>
      <c r="O785" s="19" t="n"/>
      <c r="P785" s="19" t="n"/>
      <c r="Q785" s="19" t="n"/>
      <c r="R785" s="20" t="n"/>
      <c r="S785" s="19" t="n"/>
      <c r="T785" s="20" t="n"/>
      <c r="U785" s="20" t="n"/>
      <c r="V785" s="20" t="n"/>
      <c r="W785" s="20" t="n"/>
      <c r="X785" s="21">
        <f>IF(T785="","",T785-IF(U785="",0,U785)-IF(V785="",0,V785)-IF(W785="",0,W785))</f>
        <v/>
      </c>
      <c r="Y785" s="22">
        <f>IF(OR(R785="",R785=0,X785=""),"",X785/R785)</f>
        <v/>
      </c>
      <c r="Z785" s="16" t="n"/>
      <c r="AA785" s="16" t="n"/>
      <c r="AB785" s="16" t="n"/>
      <c r="AC785" s="16" t="n"/>
      <c r="AD785" s="16" t="n"/>
      <c r="AE785" s="16" t="n"/>
      <c r="AF785" s="16" t="n"/>
      <c r="AG785" s="16" t="n"/>
      <c r="AH785" s="23" t="n"/>
      <c r="AI785" s="21">
        <f>IF(X785="","",IF(G785="MXN",X785,IF(AH785="","",X785*AH785)))</f>
        <v/>
      </c>
      <c r="AJ785" s="16" t="n"/>
      <c r="AK785" s="24">
        <f>IF(B785="","",CHOOSE(WEEKDAY(B785,2),"Lunes","Martes","Miércoles","Jueves","Viernes","Sábado","Domingo"))</f>
        <v/>
      </c>
      <c r="AL785" s="24">
        <f>IF(C785="","",IF(HOUR(C785)&lt;6,"00-06",IF(HOUR(C785)&lt;10,"06-10",IF(HOUR(C785)&lt;14,"10-14",IF(HOUR(C785)&lt;18,"14-18",IF(HOUR(C785)&lt;22,"18-22","22-24"))))))</f>
        <v/>
      </c>
      <c r="AM785" s="21">
        <f>IF(B785="","",SUMIFS($X$7:X785,$AJ$7:AJ785,"&lt;&gt;No",$B$7:B785,"&lt;&gt;"))</f>
        <v/>
      </c>
      <c r="AN785" s="22">
        <f>IF(B785="","",SUMIFS($Y$7:Y785,$AJ$7:AJ785,"&lt;&gt;No",$B$7:B785,"&lt;&gt;"))</f>
        <v/>
      </c>
    </row>
    <row r="786">
      <c r="A786" s="16" t="n"/>
      <c r="B786" s="17" t="n"/>
      <c r="C786" s="18" t="n"/>
      <c r="D786" s="18" t="n"/>
      <c r="E786" s="16" t="n"/>
      <c r="F786" s="16" t="n"/>
      <c r="G786" s="16" t="n"/>
      <c r="H786" s="16" t="n"/>
      <c r="I786" s="16" t="n"/>
      <c r="J786" s="16" t="n"/>
      <c r="K786" s="16" t="n"/>
      <c r="L786" s="16" t="n"/>
      <c r="M786" s="19" t="n"/>
      <c r="N786" s="19" t="n"/>
      <c r="O786" s="19" t="n"/>
      <c r="P786" s="19" t="n"/>
      <c r="Q786" s="19" t="n"/>
      <c r="R786" s="20" t="n"/>
      <c r="S786" s="19" t="n"/>
      <c r="T786" s="20" t="n"/>
      <c r="U786" s="20" t="n"/>
      <c r="V786" s="20" t="n"/>
      <c r="W786" s="20" t="n"/>
      <c r="X786" s="21">
        <f>IF(T786="","",T786-IF(U786="",0,U786)-IF(V786="",0,V786)-IF(W786="",0,W786))</f>
        <v/>
      </c>
      <c r="Y786" s="22">
        <f>IF(OR(R786="",R786=0,X786=""),"",X786/R786)</f>
        <v/>
      </c>
      <c r="Z786" s="16" t="n"/>
      <c r="AA786" s="16" t="n"/>
      <c r="AB786" s="16" t="n"/>
      <c r="AC786" s="16" t="n"/>
      <c r="AD786" s="16" t="n"/>
      <c r="AE786" s="16" t="n"/>
      <c r="AF786" s="16" t="n"/>
      <c r="AG786" s="16" t="n"/>
      <c r="AH786" s="23" t="n"/>
      <c r="AI786" s="21">
        <f>IF(X786="","",IF(G786="MXN",X786,IF(AH786="","",X786*AH786)))</f>
        <v/>
      </c>
      <c r="AJ786" s="16" t="n"/>
      <c r="AK786" s="24">
        <f>IF(B786="","",CHOOSE(WEEKDAY(B786,2),"Lunes","Martes","Miércoles","Jueves","Viernes","Sábado","Domingo"))</f>
        <v/>
      </c>
      <c r="AL786" s="24">
        <f>IF(C786="","",IF(HOUR(C786)&lt;6,"00-06",IF(HOUR(C786)&lt;10,"06-10",IF(HOUR(C786)&lt;14,"10-14",IF(HOUR(C786)&lt;18,"14-18",IF(HOUR(C786)&lt;22,"18-22","22-24"))))))</f>
        <v/>
      </c>
      <c r="AM786" s="21">
        <f>IF(B786="","",SUMIFS($X$7:X786,$AJ$7:AJ786,"&lt;&gt;No",$B$7:B786,"&lt;&gt;"))</f>
        <v/>
      </c>
      <c r="AN786" s="22">
        <f>IF(B786="","",SUMIFS($Y$7:Y786,$AJ$7:AJ786,"&lt;&gt;No",$B$7:B786,"&lt;&gt;"))</f>
        <v/>
      </c>
    </row>
    <row r="787">
      <c r="A787" s="16" t="n"/>
      <c r="B787" s="17" t="n"/>
      <c r="C787" s="18" t="n"/>
      <c r="D787" s="18" t="n"/>
      <c r="E787" s="16" t="n"/>
      <c r="F787" s="16" t="n"/>
      <c r="G787" s="16" t="n"/>
      <c r="H787" s="16" t="n"/>
      <c r="I787" s="16" t="n"/>
      <c r="J787" s="16" t="n"/>
      <c r="K787" s="16" t="n"/>
      <c r="L787" s="16" t="n"/>
      <c r="M787" s="19" t="n"/>
      <c r="N787" s="19" t="n"/>
      <c r="O787" s="19" t="n"/>
      <c r="P787" s="19" t="n"/>
      <c r="Q787" s="19" t="n"/>
      <c r="R787" s="20" t="n"/>
      <c r="S787" s="19" t="n"/>
      <c r="T787" s="20" t="n"/>
      <c r="U787" s="20" t="n"/>
      <c r="V787" s="20" t="n"/>
      <c r="W787" s="20" t="n"/>
      <c r="X787" s="21">
        <f>IF(T787="","",T787-IF(U787="",0,U787)-IF(V787="",0,V787)-IF(W787="",0,W787))</f>
        <v/>
      </c>
      <c r="Y787" s="22">
        <f>IF(OR(R787="",R787=0,X787=""),"",X787/R787)</f>
        <v/>
      </c>
      <c r="Z787" s="16" t="n"/>
      <c r="AA787" s="16" t="n"/>
      <c r="AB787" s="16" t="n"/>
      <c r="AC787" s="16" t="n"/>
      <c r="AD787" s="16" t="n"/>
      <c r="AE787" s="16" t="n"/>
      <c r="AF787" s="16" t="n"/>
      <c r="AG787" s="16" t="n"/>
      <c r="AH787" s="23" t="n"/>
      <c r="AI787" s="21">
        <f>IF(X787="","",IF(G787="MXN",X787,IF(AH787="","",X787*AH787)))</f>
        <v/>
      </c>
      <c r="AJ787" s="16" t="n"/>
      <c r="AK787" s="24">
        <f>IF(B787="","",CHOOSE(WEEKDAY(B787,2),"Lunes","Martes","Miércoles","Jueves","Viernes","Sábado","Domingo"))</f>
        <v/>
      </c>
      <c r="AL787" s="24">
        <f>IF(C787="","",IF(HOUR(C787)&lt;6,"00-06",IF(HOUR(C787)&lt;10,"06-10",IF(HOUR(C787)&lt;14,"10-14",IF(HOUR(C787)&lt;18,"14-18",IF(HOUR(C787)&lt;22,"18-22","22-24"))))))</f>
        <v/>
      </c>
      <c r="AM787" s="21">
        <f>IF(B787="","",SUMIFS($X$7:X787,$AJ$7:AJ787,"&lt;&gt;No",$B$7:B787,"&lt;&gt;"))</f>
        <v/>
      </c>
      <c r="AN787" s="22">
        <f>IF(B787="","",SUMIFS($Y$7:Y787,$AJ$7:AJ787,"&lt;&gt;No",$B$7:B787,"&lt;&gt;"))</f>
        <v/>
      </c>
    </row>
    <row r="788">
      <c r="A788" s="16" t="n"/>
      <c r="B788" s="17" t="n"/>
      <c r="C788" s="18" t="n"/>
      <c r="D788" s="18" t="n"/>
      <c r="E788" s="16" t="n"/>
      <c r="F788" s="16" t="n"/>
      <c r="G788" s="16" t="n"/>
      <c r="H788" s="16" t="n"/>
      <c r="I788" s="16" t="n"/>
      <c r="J788" s="16" t="n"/>
      <c r="K788" s="16" t="n"/>
      <c r="L788" s="16" t="n"/>
      <c r="M788" s="19" t="n"/>
      <c r="N788" s="19" t="n"/>
      <c r="O788" s="19" t="n"/>
      <c r="P788" s="19" t="n"/>
      <c r="Q788" s="19" t="n"/>
      <c r="R788" s="20" t="n"/>
      <c r="S788" s="19" t="n"/>
      <c r="T788" s="20" t="n"/>
      <c r="U788" s="20" t="n"/>
      <c r="V788" s="20" t="n"/>
      <c r="W788" s="20" t="n"/>
      <c r="X788" s="21">
        <f>IF(T788="","",T788-IF(U788="",0,U788)-IF(V788="",0,V788)-IF(W788="",0,W788))</f>
        <v/>
      </c>
      <c r="Y788" s="22">
        <f>IF(OR(R788="",R788=0,X788=""),"",X788/R788)</f>
        <v/>
      </c>
      <c r="Z788" s="16" t="n"/>
      <c r="AA788" s="16" t="n"/>
      <c r="AB788" s="16" t="n"/>
      <c r="AC788" s="16" t="n"/>
      <c r="AD788" s="16" t="n"/>
      <c r="AE788" s="16" t="n"/>
      <c r="AF788" s="16" t="n"/>
      <c r="AG788" s="16" t="n"/>
      <c r="AH788" s="23" t="n"/>
      <c r="AI788" s="21">
        <f>IF(X788="","",IF(G788="MXN",X788,IF(AH788="","",X788*AH788)))</f>
        <v/>
      </c>
      <c r="AJ788" s="16" t="n"/>
      <c r="AK788" s="24">
        <f>IF(B788="","",CHOOSE(WEEKDAY(B788,2),"Lunes","Martes","Miércoles","Jueves","Viernes","Sábado","Domingo"))</f>
        <v/>
      </c>
      <c r="AL788" s="24">
        <f>IF(C788="","",IF(HOUR(C788)&lt;6,"00-06",IF(HOUR(C788)&lt;10,"06-10",IF(HOUR(C788)&lt;14,"10-14",IF(HOUR(C788)&lt;18,"14-18",IF(HOUR(C788)&lt;22,"18-22","22-24"))))))</f>
        <v/>
      </c>
      <c r="AM788" s="21">
        <f>IF(B788="","",SUMIFS($X$7:X788,$AJ$7:AJ788,"&lt;&gt;No",$B$7:B788,"&lt;&gt;"))</f>
        <v/>
      </c>
      <c r="AN788" s="22">
        <f>IF(B788="","",SUMIFS($Y$7:Y788,$AJ$7:AJ788,"&lt;&gt;No",$B$7:B788,"&lt;&gt;"))</f>
        <v/>
      </c>
    </row>
    <row r="789">
      <c r="A789" s="16" t="n"/>
      <c r="B789" s="17" t="n"/>
      <c r="C789" s="18" t="n"/>
      <c r="D789" s="18" t="n"/>
      <c r="E789" s="16" t="n"/>
      <c r="F789" s="16" t="n"/>
      <c r="G789" s="16" t="n"/>
      <c r="H789" s="16" t="n"/>
      <c r="I789" s="16" t="n"/>
      <c r="J789" s="16" t="n"/>
      <c r="K789" s="16" t="n"/>
      <c r="L789" s="16" t="n"/>
      <c r="M789" s="19" t="n"/>
      <c r="N789" s="19" t="n"/>
      <c r="O789" s="19" t="n"/>
      <c r="P789" s="19" t="n"/>
      <c r="Q789" s="19" t="n"/>
      <c r="R789" s="20" t="n"/>
      <c r="S789" s="19" t="n"/>
      <c r="T789" s="20" t="n"/>
      <c r="U789" s="20" t="n"/>
      <c r="V789" s="20" t="n"/>
      <c r="W789" s="20" t="n"/>
      <c r="X789" s="21">
        <f>IF(T789="","",T789-IF(U789="",0,U789)-IF(V789="",0,V789)-IF(W789="",0,W789))</f>
        <v/>
      </c>
      <c r="Y789" s="22">
        <f>IF(OR(R789="",R789=0,X789=""),"",X789/R789)</f>
        <v/>
      </c>
      <c r="Z789" s="16" t="n"/>
      <c r="AA789" s="16" t="n"/>
      <c r="AB789" s="16" t="n"/>
      <c r="AC789" s="16" t="n"/>
      <c r="AD789" s="16" t="n"/>
      <c r="AE789" s="16" t="n"/>
      <c r="AF789" s="16" t="n"/>
      <c r="AG789" s="16" t="n"/>
      <c r="AH789" s="23" t="n"/>
      <c r="AI789" s="21">
        <f>IF(X789="","",IF(G789="MXN",X789,IF(AH789="","",X789*AH789)))</f>
        <v/>
      </c>
      <c r="AJ789" s="16" t="n"/>
      <c r="AK789" s="24">
        <f>IF(B789="","",CHOOSE(WEEKDAY(B789,2),"Lunes","Martes","Miércoles","Jueves","Viernes","Sábado","Domingo"))</f>
        <v/>
      </c>
      <c r="AL789" s="24">
        <f>IF(C789="","",IF(HOUR(C789)&lt;6,"00-06",IF(HOUR(C789)&lt;10,"06-10",IF(HOUR(C789)&lt;14,"10-14",IF(HOUR(C789)&lt;18,"14-18",IF(HOUR(C789)&lt;22,"18-22","22-24"))))))</f>
        <v/>
      </c>
      <c r="AM789" s="21">
        <f>IF(B789="","",SUMIFS($X$7:X789,$AJ$7:AJ789,"&lt;&gt;No",$B$7:B789,"&lt;&gt;"))</f>
        <v/>
      </c>
      <c r="AN789" s="22">
        <f>IF(B789="","",SUMIFS($Y$7:Y789,$AJ$7:AJ789,"&lt;&gt;No",$B$7:B789,"&lt;&gt;"))</f>
        <v/>
      </c>
    </row>
    <row r="790">
      <c r="A790" s="16" t="n"/>
      <c r="B790" s="17" t="n"/>
      <c r="C790" s="18" t="n"/>
      <c r="D790" s="18" t="n"/>
      <c r="E790" s="16" t="n"/>
      <c r="F790" s="16" t="n"/>
      <c r="G790" s="16" t="n"/>
      <c r="H790" s="16" t="n"/>
      <c r="I790" s="16" t="n"/>
      <c r="J790" s="16" t="n"/>
      <c r="K790" s="16" t="n"/>
      <c r="L790" s="16" t="n"/>
      <c r="M790" s="19" t="n"/>
      <c r="N790" s="19" t="n"/>
      <c r="O790" s="19" t="n"/>
      <c r="P790" s="19" t="n"/>
      <c r="Q790" s="19" t="n"/>
      <c r="R790" s="20" t="n"/>
      <c r="S790" s="19" t="n"/>
      <c r="T790" s="20" t="n"/>
      <c r="U790" s="20" t="n"/>
      <c r="V790" s="20" t="n"/>
      <c r="W790" s="20" t="n"/>
      <c r="X790" s="21">
        <f>IF(T790="","",T790-IF(U790="",0,U790)-IF(V790="",0,V790)-IF(W790="",0,W790))</f>
        <v/>
      </c>
      <c r="Y790" s="22">
        <f>IF(OR(R790="",R790=0,X790=""),"",X790/R790)</f>
        <v/>
      </c>
      <c r="Z790" s="16" t="n"/>
      <c r="AA790" s="16" t="n"/>
      <c r="AB790" s="16" t="n"/>
      <c r="AC790" s="16" t="n"/>
      <c r="AD790" s="16" t="n"/>
      <c r="AE790" s="16" t="n"/>
      <c r="AF790" s="16" t="n"/>
      <c r="AG790" s="16" t="n"/>
      <c r="AH790" s="23" t="n"/>
      <c r="AI790" s="21">
        <f>IF(X790="","",IF(G790="MXN",X790,IF(AH790="","",X790*AH790)))</f>
        <v/>
      </c>
      <c r="AJ790" s="16" t="n"/>
      <c r="AK790" s="24">
        <f>IF(B790="","",CHOOSE(WEEKDAY(B790,2),"Lunes","Martes","Miércoles","Jueves","Viernes","Sábado","Domingo"))</f>
        <v/>
      </c>
      <c r="AL790" s="24">
        <f>IF(C790="","",IF(HOUR(C790)&lt;6,"00-06",IF(HOUR(C790)&lt;10,"06-10",IF(HOUR(C790)&lt;14,"10-14",IF(HOUR(C790)&lt;18,"14-18",IF(HOUR(C790)&lt;22,"18-22","22-24"))))))</f>
        <v/>
      </c>
      <c r="AM790" s="21">
        <f>IF(B790="","",SUMIFS($X$7:X790,$AJ$7:AJ790,"&lt;&gt;No",$B$7:B790,"&lt;&gt;"))</f>
        <v/>
      </c>
      <c r="AN790" s="22">
        <f>IF(B790="","",SUMIFS($Y$7:Y790,$AJ$7:AJ790,"&lt;&gt;No",$B$7:B790,"&lt;&gt;"))</f>
        <v/>
      </c>
    </row>
    <row r="791">
      <c r="A791" s="16" t="n"/>
      <c r="B791" s="17" t="n"/>
      <c r="C791" s="18" t="n"/>
      <c r="D791" s="18" t="n"/>
      <c r="E791" s="16" t="n"/>
      <c r="F791" s="16" t="n"/>
      <c r="G791" s="16" t="n"/>
      <c r="H791" s="16" t="n"/>
      <c r="I791" s="16" t="n"/>
      <c r="J791" s="16" t="n"/>
      <c r="K791" s="16" t="n"/>
      <c r="L791" s="16" t="n"/>
      <c r="M791" s="19" t="n"/>
      <c r="N791" s="19" t="n"/>
      <c r="O791" s="19" t="n"/>
      <c r="P791" s="19" t="n"/>
      <c r="Q791" s="19" t="n"/>
      <c r="R791" s="20" t="n"/>
      <c r="S791" s="19" t="n"/>
      <c r="T791" s="20" t="n"/>
      <c r="U791" s="20" t="n"/>
      <c r="V791" s="20" t="n"/>
      <c r="W791" s="20" t="n"/>
      <c r="X791" s="21">
        <f>IF(T791="","",T791-IF(U791="",0,U791)-IF(V791="",0,V791)-IF(W791="",0,W791))</f>
        <v/>
      </c>
      <c r="Y791" s="22">
        <f>IF(OR(R791="",R791=0,X791=""),"",X791/R791)</f>
        <v/>
      </c>
      <c r="Z791" s="16" t="n"/>
      <c r="AA791" s="16" t="n"/>
      <c r="AB791" s="16" t="n"/>
      <c r="AC791" s="16" t="n"/>
      <c r="AD791" s="16" t="n"/>
      <c r="AE791" s="16" t="n"/>
      <c r="AF791" s="16" t="n"/>
      <c r="AG791" s="16" t="n"/>
      <c r="AH791" s="23" t="n"/>
      <c r="AI791" s="21">
        <f>IF(X791="","",IF(G791="MXN",X791,IF(AH791="","",X791*AH791)))</f>
        <v/>
      </c>
      <c r="AJ791" s="16" t="n"/>
      <c r="AK791" s="24">
        <f>IF(B791="","",CHOOSE(WEEKDAY(B791,2),"Lunes","Martes","Miércoles","Jueves","Viernes","Sábado","Domingo"))</f>
        <v/>
      </c>
      <c r="AL791" s="24">
        <f>IF(C791="","",IF(HOUR(C791)&lt;6,"00-06",IF(HOUR(C791)&lt;10,"06-10",IF(HOUR(C791)&lt;14,"10-14",IF(HOUR(C791)&lt;18,"14-18",IF(HOUR(C791)&lt;22,"18-22","22-24"))))))</f>
        <v/>
      </c>
      <c r="AM791" s="21">
        <f>IF(B791="","",SUMIFS($X$7:X791,$AJ$7:AJ791,"&lt;&gt;No",$B$7:B791,"&lt;&gt;"))</f>
        <v/>
      </c>
      <c r="AN791" s="22">
        <f>IF(B791="","",SUMIFS($Y$7:Y791,$AJ$7:AJ791,"&lt;&gt;No",$B$7:B791,"&lt;&gt;"))</f>
        <v/>
      </c>
    </row>
    <row r="792">
      <c r="A792" s="16" t="n"/>
      <c r="B792" s="17" t="n"/>
      <c r="C792" s="18" t="n"/>
      <c r="D792" s="18" t="n"/>
      <c r="E792" s="16" t="n"/>
      <c r="F792" s="16" t="n"/>
      <c r="G792" s="16" t="n"/>
      <c r="H792" s="16" t="n"/>
      <c r="I792" s="16" t="n"/>
      <c r="J792" s="16" t="n"/>
      <c r="K792" s="16" t="n"/>
      <c r="L792" s="16" t="n"/>
      <c r="M792" s="19" t="n"/>
      <c r="N792" s="19" t="n"/>
      <c r="O792" s="19" t="n"/>
      <c r="P792" s="19" t="n"/>
      <c r="Q792" s="19" t="n"/>
      <c r="R792" s="20" t="n"/>
      <c r="S792" s="19" t="n"/>
      <c r="T792" s="20" t="n"/>
      <c r="U792" s="20" t="n"/>
      <c r="V792" s="20" t="n"/>
      <c r="W792" s="20" t="n"/>
      <c r="X792" s="21">
        <f>IF(T792="","",T792-IF(U792="",0,U792)-IF(V792="",0,V792)-IF(W792="",0,W792))</f>
        <v/>
      </c>
      <c r="Y792" s="22">
        <f>IF(OR(R792="",R792=0,X792=""),"",X792/R792)</f>
        <v/>
      </c>
      <c r="Z792" s="16" t="n"/>
      <c r="AA792" s="16" t="n"/>
      <c r="AB792" s="16" t="n"/>
      <c r="AC792" s="16" t="n"/>
      <c r="AD792" s="16" t="n"/>
      <c r="AE792" s="16" t="n"/>
      <c r="AF792" s="16" t="n"/>
      <c r="AG792" s="16" t="n"/>
      <c r="AH792" s="23" t="n"/>
      <c r="AI792" s="21">
        <f>IF(X792="","",IF(G792="MXN",X792,IF(AH792="","",X792*AH792)))</f>
        <v/>
      </c>
      <c r="AJ792" s="16" t="n"/>
      <c r="AK792" s="24">
        <f>IF(B792="","",CHOOSE(WEEKDAY(B792,2),"Lunes","Martes","Miércoles","Jueves","Viernes","Sábado","Domingo"))</f>
        <v/>
      </c>
      <c r="AL792" s="24">
        <f>IF(C792="","",IF(HOUR(C792)&lt;6,"00-06",IF(HOUR(C792)&lt;10,"06-10",IF(HOUR(C792)&lt;14,"10-14",IF(HOUR(C792)&lt;18,"14-18",IF(HOUR(C792)&lt;22,"18-22","22-24"))))))</f>
        <v/>
      </c>
      <c r="AM792" s="21">
        <f>IF(B792="","",SUMIFS($X$7:X792,$AJ$7:AJ792,"&lt;&gt;No",$B$7:B792,"&lt;&gt;"))</f>
        <v/>
      </c>
      <c r="AN792" s="22">
        <f>IF(B792="","",SUMIFS($Y$7:Y792,$AJ$7:AJ792,"&lt;&gt;No",$B$7:B792,"&lt;&gt;"))</f>
        <v/>
      </c>
    </row>
    <row r="793">
      <c r="A793" s="16" t="n"/>
      <c r="B793" s="17" t="n"/>
      <c r="C793" s="18" t="n"/>
      <c r="D793" s="18" t="n"/>
      <c r="E793" s="16" t="n"/>
      <c r="F793" s="16" t="n"/>
      <c r="G793" s="16" t="n"/>
      <c r="H793" s="16" t="n"/>
      <c r="I793" s="16" t="n"/>
      <c r="J793" s="16" t="n"/>
      <c r="K793" s="16" t="n"/>
      <c r="L793" s="16" t="n"/>
      <c r="M793" s="19" t="n"/>
      <c r="N793" s="19" t="n"/>
      <c r="O793" s="19" t="n"/>
      <c r="P793" s="19" t="n"/>
      <c r="Q793" s="19" t="n"/>
      <c r="R793" s="20" t="n"/>
      <c r="S793" s="19" t="n"/>
      <c r="T793" s="20" t="n"/>
      <c r="U793" s="20" t="n"/>
      <c r="V793" s="20" t="n"/>
      <c r="W793" s="20" t="n"/>
      <c r="X793" s="21">
        <f>IF(T793="","",T793-IF(U793="",0,U793)-IF(V793="",0,V793)-IF(W793="",0,W793))</f>
        <v/>
      </c>
      <c r="Y793" s="22">
        <f>IF(OR(R793="",R793=0,X793=""),"",X793/R793)</f>
        <v/>
      </c>
      <c r="Z793" s="16" t="n"/>
      <c r="AA793" s="16" t="n"/>
      <c r="AB793" s="16" t="n"/>
      <c r="AC793" s="16" t="n"/>
      <c r="AD793" s="16" t="n"/>
      <c r="AE793" s="16" t="n"/>
      <c r="AF793" s="16" t="n"/>
      <c r="AG793" s="16" t="n"/>
      <c r="AH793" s="23" t="n"/>
      <c r="AI793" s="21">
        <f>IF(X793="","",IF(G793="MXN",X793,IF(AH793="","",X793*AH793)))</f>
        <v/>
      </c>
      <c r="AJ793" s="16" t="n"/>
      <c r="AK793" s="24">
        <f>IF(B793="","",CHOOSE(WEEKDAY(B793,2),"Lunes","Martes","Miércoles","Jueves","Viernes","Sábado","Domingo"))</f>
        <v/>
      </c>
      <c r="AL793" s="24">
        <f>IF(C793="","",IF(HOUR(C793)&lt;6,"00-06",IF(HOUR(C793)&lt;10,"06-10",IF(HOUR(C793)&lt;14,"10-14",IF(HOUR(C793)&lt;18,"14-18",IF(HOUR(C793)&lt;22,"18-22","22-24"))))))</f>
        <v/>
      </c>
      <c r="AM793" s="21">
        <f>IF(B793="","",SUMIFS($X$7:X793,$AJ$7:AJ793,"&lt;&gt;No",$B$7:B793,"&lt;&gt;"))</f>
        <v/>
      </c>
      <c r="AN793" s="22">
        <f>IF(B793="","",SUMIFS($Y$7:Y793,$AJ$7:AJ793,"&lt;&gt;No",$B$7:B793,"&lt;&gt;"))</f>
        <v/>
      </c>
    </row>
    <row r="794">
      <c r="A794" s="16" t="n"/>
      <c r="B794" s="17" t="n"/>
      <c r="C794" s="18" t="n"/>
      <c r="D794" s="18" t="n"/>
      <c r="E794" s="16" t="n"/>
      <c r="F794" s="16" t="n"/>
      <c r="G794" s="16" t="n"/>
      <c r="H794" s="16" t="n"/>
      <c r="I794" s="16" t="n"/>
      <c r="J794" s="16" t="n"/>
      <c r="K794" s="16" t="n"/>
      <c r="L794" s="16" t="n"/>
      <c r="M794" s="19" t="n"/>
      <c r="N794" s="19" t="n"/>
      <c r="O794" s="19" t="n"/>
      <c r="P794" s="19" t="n"/>
      <c r="Q794" s="19" t="n"/>
      <c r="R794" s="20" t="n"/>
      <c r="S794" s="19" t="n"/>
      <c r="T794" s="20" t="n"/>
      <c r="U794" s="20" t="n"/>
      <c r="V794" s="20" t="n"/>
      <c r="W794" s="20" t="n"/>
      <c r="X794" s="21">
        <f>IF(T794="","",T794-IF(U794="",0,U794)-IF(V794="",0,V794)-IF(W794="",0,W794))</f>
        <v/>
      </c>
      <c r="Y794" s="22">
        <f>IF(OR(R794="",R794=0,X794=""),"",X794/R794)</f>
        <v/>
      </c>
      <c r="Z794" s="16" t="n"/>
      <c r="AA794" s="16" t="n"/>
      <c r="AB794" s="16" t="n"/>
      <c r="AC794" s="16" t="n"/>
      <c r="AD794" s="16" t="n"/>
      <c r="AE794" s="16" t="n"/>
      <c r="AF794" s="16" t="n"/>
      <c r="AG794" s="16" t="n"/>
      <c r="AH794" s="23" t="n"/>
      <c r="AI794" s="21">
        <f>IF(X794="","",IF(G794="MXN",X794,IF(AH794="","",X794*AH794)))</f>
        <v/>
      </c>
      <c r="AJ794" s="16" t="n"/>
      <c r="AK794" s="24">
        <f>IF(B794="","",CHOOSE(WEEKDAY(B794,2),"Lunes","Martes","Miércoles","Jueves","Viernes","Sábado","Domingo"))</f>
        <v/>
      </c>
      <c r="AL794" s="24">
        <f>IF(C794="","",IF(HOUR(C794)&lt;6,"00-06",IF(HOUR(C794)&lt;10,"06-10",IF(HOUR(C794)&lt;14,"10-14",IF(HOUR(C794)&lt;18,"14-18",IF(HOUR(C794)&lt;22,"18-22","22-24"))))))</f>
        <v/>
      </c>
      <c r="AM794" s="21">
        <f>IF(B794="","",SUMIFS($X$7:X794,$AJ$7:AJ794,"&lt;&gt;No",$B$7:B794,"&lt;&gt;"))</f>
        <v/>
      </c>
      <c r="AN794" s="22">
        <f>IF(B794="","",SUMIFS($Y$7:Y794,$AJ$7:AJ794,"&lt;&gt;No",$B$7:B794,"&lt;&gt;"))</f>
        <v/>
      </c>
    </row>
    <row r="795">
      <c r="A795" s="16" t="n"/>
      <c r="B795" s="17" t="n"/>
      <c r="C795" s="18" t="n"/>
      <c r="D795" s="18" t="n"/>
      <c r="E795" s="16" t="n"/>
      <c r="F795" s="16" t="n"/>
      <c r="G795" s="16" t="n"/>
      <c r="H795" s="16" t="n"/>
      <c r="I795" s="16" t="n"/>
      <c r="J795" s="16" t="n"/>
      <c r="K795" s="16" t="n"/>
      <c r="L795" s="16" t="n"/>
      <c r="M795" s="19" t="n"/>
      <c r="N795" s="19" t="n"/>
      <c r="O795" s="19" t="n"/>
      <c r="P795" s="19" t="n"/>
      <c r="Q795" s="19" t="n"/>
      <c r="R795" s="20" t="n"/>
      <c r="S795" s="19" t="n"/>
      <c r="T795" s="20" t="n"/>
      <c r="U795" s="20" t="n"/>
      <c r="V795" s="20" t="n"/>
      <c r="W795" s="20" t="n"/>
      <c r="X795" s="21">
        <f>IF(T795="","",T795-IF(U795="",0,U795)-IF(V795="",0,V795)-IF(W795="",0,W795))</f>
        <v/>
      </c>
      <c r="Y795" s="22">
        <f>IF(OR(R795="",R795=0,X795=""),"",X795/R795)</f>
        <v/>
      </c>
      <c r="Z795" s="16" t="n"/>
      <c r="AA795" s="16" t="n"/>
      <c r="AB795" s="16" t="n"/>
      <c r="AC795" s="16" t="n"/>
      <c r="AD795" s="16" t="n"/>
      <c r="AE795" s="16" t="n"/>
      <c r="AF795" s="16" t="n"/>
      <c r="AG795" s="16" t="n"/>
      <c r="AH795" s="23" t="n"/>
      <c r="AI795" s="21">
        <f>IF(X795="","",IF(G795="MXN",X795,IF(AH795="","",X795*AH795)))</f>
        <v/>
      </c>
      <c r="AJ795" s="16" t="n"/>
      <c r="AK795" s="24">
        <f>IF(B795="","",CHOOSE(WEEKDAY(B795,2),"Lunes","Martes","Miércoles","Jueves","Viernes","Sábado","Domingo"))</f>
        <v/>
      </c>
      <c r="AL795" s="24">
        <f>IF(C795="","",IF(HOUR(C795)&lt;6,"00-06",IF(HOUR(C795)&lt;10,"06-10",IF(HOUR(C795)&lt;14,"10-14",IF(HOUR(C795)&lt;18,"14-18",IF(HOUR(C795)&lt;22,"18-22","22-24"))))))</f>
        <v/>
      </c>
      <c r="AM795" s="21">
        <f>IF(B795="","",SUMIFS($X$7:X795,$AJ$7:AJ795,"&lt;&gt;No",$B$7:B795,"&lt;&gt;"))</f>
        <v/>
      </c>
      <c r="AN795" s="22">
        <f>IF(B795="","",SUMIFS($Y$7:Y795,$AJ$7:AJ795,"&lt;&gt;No",$B$7:B795,"&lt;&gt;"))</f>
        <v/>
      </c>
    </row>
    <row r="796">
      <c r="A796" s="16" t="n"/>
      <c r="B796" s="17" t="n"/>
      <c r="C796" s="18" t="n"/>
      <c r="D796" s="18" t="n"/>
      <c r="E796" s="16" t="n"/>
      <c r="F796" s="16" t="n"/>
      <c r="G796" s="16" t="n"/>
      <c r="H796" s="16" t="n"/>
      <c r="I796" s="16" t="n"/>
      <c r="J796" s="16" t="n"/>
      <c r="K796" s="16" t="n"/>
      <c r="L796" s="16" t="n"/>
      <c r="M796" s="19" t="n"/>
      <c r="N796" s="19" t="n"/>
      <c r="O796" s="19" t="n"/>
      <c r="P796" s="19" t="n"/>
      <c r="Q796" s="19" t="n"/>
      <c r="R796" s="20" t="n"/>
      <c r="S796" s="19" t="n"/>
      <c r="T796" s="20" t="n"/>
      <c r="U796" s="20" t="n"/>
      <c r="V796" s="20" t="n"/>
      <c r="W796" s="20" t="n"/>
      <c r="X796" s="21">
        <f>IF(T796="","",T796-IF(U796="",0,U796)-IF(V796="",0,V796)-IF(W796="",0,W796))</f>
        <v/>
      </c>
      <c r="Y796" s="22">
        <f>IF(OR(R796="",R796=0,X796=""),"",X796/R796)</f>
        <v/>
      </c>
      <c r="Z796" s="16" t="n"/>
      <c r="AA796" s="16" t="n"/>
      <c r="AB796" s="16" t="n"/>
      <c r="AC796" s="16" t="n"/>
      <c r="AD796" s="16" t="n"/>
      <c r="AE796" s="16" t="n"/>
      <c r="AF796" s="16" t="n"/>
      <c r="AG796" s="16" t="n"/>
      <c r="AH796" s="23" t="n"/>
      <c r="AI796" s="21">
        <f>IF(X796="","",IF(G796="MXN",X796,IF(AH796="","",X796*AH796)))</f>
        <v/>
      </c>
      <c r="AJ796" s="16" t="n"/>
      <c r="AK796" s="24">
        <f>IF(B796="","",CHOOSE(WEEKDAY(B796,2),"Lunes","Martes","Miércoles","Jueves","Viernes","Sábado","Domingo"))</f>
        <v/>
      </c>
      <c r="AL796" s="24">
        <f>IF(C796="","",IF(HOUR(C796)&lt;6,"00-06",IF(HOUR(C796)&lt;10,"06-10",IF(HOUR(C796)&lt;14,"10-14",IF(HOUR(C796)&lt;18,"14-18",IF(HOUR(C796)&lt;22,"18-22","22-24"))))))</f>
        <v/>
      </c>
      <c r="AM796" s="21">
        <f>IF(B796="","",SUMIFS($X$7:X796,$AJ$7:AJ796,"&lt;&gt;No",$B$7:B796,"&lt;&gt;"))</f>
        <v/>
      </c>
      <c r="AN796" s="22">
        <f>IF(B796="","",SUMIFS($Y$7:Y796,$AJ$7:AJ796,"&lt;&gt;No",$B$7:B796,"&lt;&gt;"))</f>
        <v/>
      </c>
    </row>
    <row r="797">
      <c r="A797" s="16" t="n"/>
      <c r="B797" s="17" t="n"/>
      <c r="C797" s="18" t="n"/>
      <c r="D797" s="18" t="n"/>
      <c r="E797" s="16" t="n"/>
      <c r="F797" s="16" t="n"/>
      <c r="G797" s="16" t="n"/>
      <c r="H797" s="16" t="n"/>
      <c r="I797" s="16" t="n"/>
      <c r="J797" s="16" t="n"/>
      <c r="K797" s="16" t="n"/>
      <c r="L797" s="16" t="n"/>
      <c r="M797" s="19" t="n"/>
      <c r="N797" s="19" t="n"/>
      <c r="O797" s="19" t="n"/>
      <c r="P797" s="19" t="n"/>
      <c r="Q797" s="19" t="n"/>
      <c r="R797" s="20" t="n"/>
      <c r="S797" s="19" t="n"/>
      <c r="T797" s="20" t="n"/>
      <c r="U797" s="20" t="n"/>
      <c r="V797" s="20" t="n"/>
      <c r="W797" s="20" t="n"/>
      <c r="X797" s="21">
        <f>IF(T797="","",T797-IF(U797="",0,U797)-IF(V797="",0,V797)-IF(W797="",0,W797))</f>
        <v/>
      </c>
      <c r="Y797" s="22">
        <f>IF(OR(R797="",R797=0,X797=""),"",X797/R797)</f>
        <v/>
      </c>
      <c r="Z797" s="16" t="n"/>
      <c r="AA797" s="16" t="n"/>
      <c r="AB797" s="16" t="n"/>
      <c r="AC797" s="16" t="n"/>
      <c r="AD797" s="16" t="n"/>
      <c r="AE797" s="16" t="n"/>
      <c r="AF797" s="16" t="n"/>
      <c r="AG797" s="16" t="n"/>
      <c r="AH797" s="23" t="n"/>
      <c r="AI797" s="21">
        <f>IF(X797="","",IF(G797="MXN",X797,IF(AH797="","",X797*AH797)))</f>
        <v/>
      </c>
      <c r="AJ797" s="16" t="n"/>
      <c r="AK797" s="24">
        <f>IF(B797="","",CHOOSE(WEEKDAY(B797,2),"Lunes","Martes","Miércoles","Jueves","Viernes","Sábado","Domingo"))</f>
        <v/>
      </c>
      <c r="AL797" s="24">
        <f>IF(C797="","",IF(HOUR(C797)&lt;6,"00-06",IF(HOUR(C797)&lt;10,"06-10",IF(HOUR(C797)&lt;14,"10-14",IF(HOUR(C797)&lt;18,"14-18",IF(HOUR(C797)&lt;22,"18-22","22-24"))))))</f>
        <v/>
      </c>
      <c r="AM797" s="21">
        <f>IF(B797="","",SUMIFS($X$7:X797,$AJ$7:AJ797,"&lt;&gt;No",$B$7:B797,"&lt;&gt;"))</f>
        <v/>
      </c>
      <c r="AN797" s="22">
        <f>IF(B797="","",SUMIFS($Y$7:Y797,$AJ$7:AJ797,"&lt;&gt;No",$B$7:B797,"&lt;&gt;"))</f>
        <v/>
      </c>
    </row>
    <row r="798">
      <c r="A798" s="16" t="n"/>
      <c r="B798" s="17" t="n"/>
      <c r="C798" s="18" t="n"/>
      <c r="D798" s="18" t="n"/>
      <c r="E798" s="16" t="n"/>
      <c r="F798" s="16" t="n"/>
      <c r="G798" s="16" t="n"/>
      <c r="H798" s="16" t="n"/>
      <c r="I798" s="16" t="n"/>
      <c r="J798" s="16" t="n"/>
      <c r="K798" s="16" t="n"/>
      <c r="L798" s="16" t="n"/>
      <c r="M798" s="19" t="n"/>
      <c r="N798" s="19" t="n"/>
      <c r="O798" s="19" t="n"/>
      <c r="P798" s="19" t="n"/>
      <c r="Q798" s="19" t="n"/>
      <c r="R798" s="20" t="n"/>
      <c r="S798" s="19" t="n"/>
      <c r="T798" s="20" t="n"/>
      <c r="U798" s="20" t="n"/>
      <c r="V798" s="20" t="n"/>
      <c r="W798" s="20" t="n"/>
      <c r="X798" s="21">
        <f>IF(T798="","",T798-IF(U798="",0,U798)-IF(V798="",0,V798)-IF(W798="",0,W798))</f>
        <v/>
      </c>
      <c r="Y798" s="22">
        <f>IF(OR(R798="",R798=0,X798=""),"",X798/R798)</f>
        <v/>
      </c>
      <c r="Z798" s="16" t="n"/>
      <c r="AA798" s="16" t="n"/>
      <c r="AB798" s="16" t="n"/>
      <c r="AC798" s="16" t="n"/>
      <c r="AD798" s="16" t="n"/>
      <c r="AE798" s="16" t="n"/>
      <c r="AF798" s="16" t="n"/>
      <c r="AG798" s="16" t="n"/>
      <c r="AH798" s="23" t="n"/>
      <c r="AI798" s="21">
        <f>IF(X798="","",IF(G798="MXN",X798,IF(AH798="","",X798*AH798)))</f>
        <v/>
      </c>
      <c r="AJ798" s="16" t="n"/>
      <c r="AK798" s="24">
        <f>IF(B798="","",CHOOSE(WEEKDAY(B798,2),"Lunes","Martes","Miércoles","Jueves","Viernes","Sábado","Domingo"))</f>
        <v/>
      </c>
      <c r="AL798" s="24">
        <f>IF(C798="","",IF(HOUR(C798)&lt;6,"00-06",IF(HOUR(C798)&lt;10,"06-10",IF(HOUR(C798)&lt;14,"10-14",IF(HOUR(C798)&lt;18,"14-18",IF(HOUR(C798)&lt;22,"18-22","22-24"))))))</f>
        <v/>
      </c>
      <c r="AM798" s="21">
        <f>IF(B798="","",SUMIFS($X$7:X798,$AJ$7:AJ798,"&lt;&gt;No",$B$7:B798,"&lt;&gt;"))</f>
        <v/>
      </c>
      <c r="AN798" s="22">
        <f>IF(B798="","",SUMIFS($Y$7:Y798,$AJ$7:AJ798,"&lt;&gt;No",$B$7:B798,"&lt;&gt;"))</f>
        <v/>
      </c>
    </row>
    <row r="799">
      <c r="A799" s="16" t="n"/>
      <c r="B799" s="17" t="n"/>
      <c r="C799" s="18" t="n"/>
      <c r="D799" s="18" t="n"/>
      <c r="E799" s="16" t="n"/>
      <c r="F799" s="16" t="n"/>
      <c r="G799" s="16" t="n"/>
      <c r="H799" s="16" t="n"/>
      <c r="I799" s="16" t="n"/>
      <c r="J799" s="16" t="n"/>
      <c r="K799" s="16" t="n"/>
      <c r="L799" s="16" t="n"/>
      <c r="M799" s="19" t="n"/>
      <c r="N799" s="19" t="n"/>
      <c r="O799" s="19" t="n"/>
      <c r="P799" s="19" t="n"/>
      <c r="Q799" s="19" t="n"/>
      <c r="R799" s="20" t="n"/>
      <c r="S799" s="19" t="n"/>
      <c r="T799" s="20" t="n"/>
      <c r="U799" s="20" t="n"/>
      <c r="V799" s="20" t="n"/>
      <c r="W799" s="20" t="n"/>
      <c r="X799" s="21">
        <f>IF(T799="","",T799-IF(U799="",0,U799)-IF(V799="",0,V799)-IF(W799="",0,W799))</f>
        <v/>
      </c>
      <c r="Y799" s="22">
        <f>IF(OR(R799="",R799=0,X799=""),"",X799/R799)</f>
        <v/>
      </c>
      <c r="Z799" s="16" t="n"/>
      <c r="AA799" s="16" t="n"/>
      <c r="AB799" s="16" t="n"/>
      <c r="AC799" s="16" t="n"/>
      <c r="AD799" s="16" t="n"/>
      <c r="AE799" s="16" t="n"/>
      <c r="AF799" s="16" t="n"/>
      <c r="AG799" s="16" t="n"/>
      <c r="AH799" s="23" t="n"/>
      <c r="AI799" s="21">
        <f>IF(X799="","",IF(G799="MXN",X799,IF(AH799="","",X799*AH799)))</f>
        <v/>
      </c>
      <c r="AJ799" s="16" t="n"/>
      <c r="AK799" s="24">
        <f>IF(B799="","",CHOOSE(WEEKDAY(B799,2),"Lunes","Martes","Miércoles","Jueves","Viernes","Sábado","Domingo"))</f>
        <v/>
      </c>
      <c r="AL799" s="24">
        <f>IF(C799="","",IF(HOUR(C799)&lt;6,"00-06",IF(HOUR(C799)&lt;10,"06-10",IF(HOUR(C799)&lt;14,"10-14",IF(HOUR(C799)&lt;18,"14-18",IF(HOUR(C799)&lt;22,"18-22","22-24"))))))</f>
        <v/>
      </c>
      <c r="AM799" s="21">
        <f>IF(B799="","",SUMIFS($X$7:X799,$AJ$7:AJ799,"&lt;&gt;No",$B$7:B799,"&lt;&gt;"))</f>
        <v/>
      </c>
      <c r="AN799" s="22">
        <f>IF(B799="","",SUMIFS($Y$7:Y799,$AJ$7:AJ799,"&lt;&gt;No",$B$7:B799,"&lt;&gt;"))</f>
        <v/>
      </c>
    </row>
    <row r="800">
      <c r="A800" s="16" t="n"/>
      <c r="B800" s="17" t="n"/>
      <c r="C800" s="18" t="n"/>
      <c r="D800" s="18" t="n"/>
      <c r="E800" s="16" t="n"/>
      <c r="F800" s="16" t="n"/>
      <c r="G800" s="16" t="n"/>
      <c r="H800" s="16" t="n"/>
      <c r="I800" s="16" t="n"/>
      <c r="J800" s="16" t="n"/>
      <c r="K800" s="16" t="n"/>
      <c r="L800" s="16" t="n"/>
      <c r="M800" s="19" t="n"/>
      <c r="N800" s="19" t="n"/>
      <c r="O800" s="19" t="n"/>
      <c r="P800" s="19" t="n"/>
      <c r="Q800" s="19" t="n"/>
      <c r="R800" s="20" t="n"/>
      <c r="S800" s="19" t="n"/>
      <c r="T800" s="20" t="n"/>
      <c r="U800" s="20" t="n"/>
      <c r="V800" s="20" t="n"/>
      <c r="W800" s="20" t="n"/>
      <c r="X800" s="21">
        <f>IF(T800="","",T800-IF(U800="",0,U800)-IF(V800="",0,V800)-IF(W800="",0,W800))</f>
        <v/>
      </c>
      <c r="Y800" s="22">
        <f>IF(OR(R800="",R800=0,X800=""),"",X800/R800)</f>
        <v/>
      </c>
      <c r="Z800" s="16" t="n"/>
      <c r="AA800" s="16" t="n"/>
      <c r="AB800" s="16" t="n"/>
      <c r="AC800" s="16" t="n"/>
      <c r="AD800" s="16" t="n"/>
      <c r="AE800" s="16" t="n"/>
      <c r="AF800" s="16" t="n"/>
      <c r="AG800" s="16" t="n"/>
      <c r="AH800" s="23" t="n"/>
      <c r="AI800" s="21">
        <f>IF(X800="","",IF(G800="MXN",X800,IF(AH800="","",X800*AH800)))</f>
        <v/>
      </c>
      <c r="AJ800" s="16" t="n"/>
      <c r="AK800" s="24">
        <f>IF(B800="","",CHOOSE(WEEKDAY(B800,2),"Lunes","Martes","Miércoles","Jueves","Viernes","Sábado","Domingo"))</f>
        <v/>
      </c>
      <c r="AL800" s="24">
        <f>IF(C800="","",IF(HOUR(C800)&lt;6,"00-06",IF(HOUR(C800)&lt;10,"06-10",IF(HOUR(C800)&lt;14,"10-14",IF(HOUR(C800)&lt;18,"14-18",IF(HOUR(C800)&lt;22,"18-22","22-24"))))))</f>
        <v/>
      </c>
      <c r="AM800" s="21">
        <f>IF(B800="","",SUMIFS($X$7:X800,$AJ$7:AJ800,"&lt;&gt;No",$B$7:B800,"&lt;&gt;"))</f>
        <v/>
      </c>
      <c r="AN800" s="22">
        <f>IF(B800="","",SUMIFS($Y$7:Y800,$AJ$7:AJ800,"&lt;&gt;No",$B$7:B800,"&lt;&gt;"))</f>
        <v/>
      </c>
    </row>
    <row r="801">
      <c r="A801" s="16" t="n"/>
      <c r="B801" s="17" t="n"/>
      <c r="C801" s="18" t="n"/>
      <c r="D801" s="18" t="n"/>
      <c r="E801" s="16" t="n"/>
      <c r="F801" s="16" t="n"/>
      <c r="G801" s="16" t="n"/>
      <c r="H801" s="16" t="n"/>
      <c r="I801" s="16" t="n"/>
      <c r="J801" s="16" t="n"/>
      <c r="K801" s="16" t="n"/>
      <c r="L801" s="16" t="n"/>
      <c r="M801" s="19" t="n"/>
      <c r="N801" s="19" t="n"/>
      <c r="O801" s="19" t="n"/>
      <c r="P801" s="19" t="n"/>
      <c r="Q801" s="19" t="n"/>
      <c r="R801" s="20" t="n"/>
      <c r="S801" s="19" t="n"/>
      <c r="T801" s="20" t="n"/>
      <c r="U801" s="20" t="n"/>
      <c r="V801" s="20" t="n"/>
      <c r="W801" s="20" t="n"/>
      <c r="X801" s="21">
        <f>IF(T801="","",T801-IF(U801="",0,U801)-IF(V801="",0,V801)-IF(W801="",0,W801))</f>
        <v/>
      </c>
      <c r="Y801" s="22">
        <f>IF(OR(R801="",R801=0,X801=""),"",X801/R801)</f>
        <v/>
      </c>
      <c r="Z801" s="16" t="n"/>
      <c r="AA801" s="16" t="n"/>
      <c r="AB801" s="16" t="n"/>
      <c r="AC801" s="16" t="n"/>
      <c r="AD801" s="16" t="n"/>
      <c r="AE801" s="16" t="n"/>
      <c r="AF801" s="16" t="n"/>
      <c r="AG801" s="16" t="n"/>
      <c r="AH801" s="23" t="n"/>
      <c r="AI801" s="21">
        <f>IF(X801="","",IF(G801="MXN",X801,IF(AH801="","",X801*AH801)))</f>
        <v/>
      </c>
      <c r="AJ801" s="16" t="n"/>
      <c r="AK801" s="24">
        <f>IF(B801="","",CHOOSE(WEEKDAY(B801,2),"Lunes","Martes","Miércoles","Jueves","Viernes","Sábado","Domingo"))</f>
        <v/>
      </c>
      <c r="AL801" s="24">
        <f>IF(C801="","",IF(HOUR(C801)&lt;6,"00-06",IF(HOUR(C801)&lt;10,"06-10",IF(HOUR(C801)&lt;14,"10-14",IF(HOUR(C801)&lt;18,"14-18",IF(HOUR(C801)&lt;22,"18-22","22-24"))))))</f>
        <v/>
      </c>
      <c r="AM801" s="21">
        <f>IF(B801="","",SUMIFS($X$7:X801,$AJ$7:AJ801,"&lt;&gt;No",$B$7:B801,"&lt;&gt;"))</f>
        <v/>
      </c>
      <c r="AN801" s="22">
        <f>IF(B801="","",SUMIFS($Y$7:Y801,$AJ$7:AJ801,"&lt;&gt;No",$B$7:B801,"&lt;&gt;"))</f>
        <v/>
      </c>
    </row>
    <row r="802">
      <c r="A802" s="16" t="n"/>
      <c r="B802" s="17" t="n"/>
      <c r="C802" s="18" t="n"/>
      <c r="D802" s="18" t="n"/>
      <c r="E802" s="16" t="n"/>
      <c r="F802" s="16" t="n"/>
      <c r="G802" s="16" t="n"/>
      <c r="H802" s="16" t="n"/>
      <c r="I802" s="16" t="n"/>
      <c r="J802" s="16" t="n"/>
      <c r="K802" s="16" t="n"/>
      <c r="L802" s="16" t="n"/>
      <c r="M802" s="19" t="n"/>
      <c r="N802" s="19" t="n"/>
      <c r="O802" s="19" t="n"/>
      <c r="P802" s="19" t="n"/>
      <c r="Q802" s="19" t="n"/>
      <c r="R802" s="20" t="n"/>
      <c r="S802" s="19" t="n"/>
      <c r="T802" s="20" t="n"/>
      <c r="U802" s="20" t="n"/>
      <c r="V802" s="20" t="n"/>
      <c r="W802" s="20" t="n"/>
      <c r="X802" s="21">
        <f>IF(T802="","",T802-IF(U802="",0,U802)-IF(V802="",0,V802)-IF(W802="",0,W802))</f>
        <v/>
      </c>
      <c r="Y802" s="22">
        <f>IF(OR(R802="",R802=0,X802=""),"",X802/R802)</f>
        <v/>
      </c>
      <c r="Z802" s="16" t="n"/>
      <c r="AA802" s="16" t="n"/>
      <c r="AB802" s="16" t="n"/>
      <c r="AC802" s="16" t="n"/>
      <c r="AD802" s="16" t="n"/>
      <c r="AE802" s="16" t="n"/>
      <c r="AF802" s="16" t="n"/>
      <c r="AG802" s="16" t="n"/>
      <c r="AH802" s="23" t="n"/>
      <c r="AI802" s="21">
        <f>IF(X802="","",IF(G802="MXN",X802,IF(AH802="","",X802*AH802)))</f>
        <v/>
      </c>
      <c r="AJ802" s="16" t="n"/>
      <c r="AK802" s="24">
        <f>IF(B802="","",CHOOSE(WEEKDAY(B802,2),"Lunes","Martes","Miércoles","Jueves","Viernes","Sábado","Domingo"))</f>
        <v/>
      </c>
      <c r="AL802" s="24">
        <f>IF(C802="","",IF(HOUR(C802)&lt;6,"00-06",IF(HOUR(C802)&lt;10,"06-10",IF(HOUR(C802)&lt;14,"10-14",IF(HOUR(C802)&lt;18,"14-18",IF(HOUR(C802)&lt;22,"18-22","22-24"))))))</f>
        <v/>
      </c>
      <c r="AM802" s="21">
        <f>IF(B802="","",SUMIFS($X$7:X802,$AJ$7:AJ802,"&lt;&gt;No",$B$7:B802,"&lt;&gt;"))</f>
        <v/>
      </c>
      <c r="AN802" s="22">
        <f>IF(B802="","",SUMIFS($Y$7:Y802,$AJ$7:AJ802,"&lt;&gt;No",$B$7:B802,"&lt;&gt;"))</f>
        <v/>
      </c>
    </row>
    <row r="803">
      <c r="A803" s="16" t="n"/>
      <c r="B803" s="17" t="n"/>
      <c r="C803" s="18" t="n"/>
      <c r="D803" s="18" t="n"/>
      <c r="E803" s="16" t="n"/>
      <c r="F803" s="16" t="n"/>
      <c r="G803" s="16" t="n"/>
      <c r="H803" s="16" t="n"/>
      <c r="I803" s="16" t="n"/>
      <c r="J803" s="16" t="n"/>
      <c r="K803" s="16" t="n"/>
      <c r="L803" s="16" t="n"/>
      <c r="M803" s="19" t="n"/>
      <c r="N803" s="19" t="n"/>
      <c r="O803" s="19" t="n"/>
      <c r="P803" s="19" t="n"/>
      <c r="Q803" s="19" t="n"/>
      <c r="R803" s="20" t="n"/>
      <c r="S803" s="19" t="n"/>
      <c r="T803" s="20" t="n"/>
      <c r="U803" s="20" t="n"/>
      <c r="V803" s="20" t="n"/>
      <c r="W803" s="20" t="n"/>
      <c r="X803" s="21">
        <f>IF(T803="","",T803-IF(U803="",0,U803)-IF(V803="",0,V803)-IF(W803="",0,W803))</f>
        <v/>
      </c>
      <c r="Y803" s="22">
        <f>IF(OR(R803="",R803=0,X803=""),"",X803/R803)</f>
        <v/>
      </c>
      <c r="Z803" s="16" t="n"/>
      <c r="AA803" s="16" t="n"/>
      <c r="AB803" s="16" t="n"/>
      <c r="AC803" s="16" t="n"/>
      <c r="AD803" s="16" t="n"/>
      <c r="AE803" s="16" t="n"/>
      <c r="AF803" s="16" t="n"/>
      <c r="AG803" s="16" t="n"/>
      <c r="AH803" s="23" t="n"/>
      <c r="AI803" s="21">
        <f>IF(X803="","",IF(G803="MXN",X803,IF(AH803="","",X803*AH803)))</f>
        <v/>
      </c>
      <c r="AJ803" s="16" t="n"/>
      <c r="AK803" s="24">
        <f>IF(B803="","",CHOOSE(WEEKDAY(B803,2),"Lunes","Martes","Miércoles","Jueves","Viernes","Sábado","Domingo"))</f>
        <v/>
      </c>
      <c r="AL803" s="24">
        <f>IF(C803="","",IF(HOUR(C803)&lt;6,"00-06",IF(HOUR(C803)&lt;10,"06-10",IF(HOUR(C803)&lt;14,"10-14",IF(HOUR(C803)&lt;18,"14-18",IF(HOUR(C803)&lt;22,"18-22","22-24"))))))</f>
        <v/>
      </c>
      <c r="AM803" s="21">
        <f>IF(B803="","",SUMIFS($X$7:X803,$AJ$7:AJ803,"&lt;&gt;No",$B$7:B803,"&lt;&gt;"))</f>
        <v/>
      </c>
      <c r="AN803" s="22">
        <f>IF(B803="","",SUMIFS($Y$7:Y803,$AJ$7:AJ803,"&lt;&gt;No",$B$7:B803,"&lt;&gt;"))</f>
        <v/>
      </c>
    </row>
    <row r="804">
      <c r="A804" s="16" t="n"/>
      <c r="B804" s="17" t="n"/>
      <c r="C804" s="18" t="n"/>
      <c r="D804" s="18" t="n"/>
      <c r="E804" s="16" t="n"/>
      <c r="F804" s="16" t="n"/>
      <c r="G804" s="16" t="n"/>
      <c r="H804" s="16" t="n"/>
      <c r="I804" s="16" t="n"/>
      <c r="J804" s="16" t="n"/>
      <c r="K804" s="16" t="n"/>
      <c r="L804" s="16" t="n"/>
      <c r="M804" s="19" t="n"/>
      <c r="N804" s="19" t="n"/>
      <c r="O804" s="19" t="n"/>
      <c r="P804" s="19" t="n"/>
      <c r="Q804" s="19" t="n"/>
      <c r="R804" s="20" t="n"/>
      <c r="S804" s="19" t="n"/>
      <c r="T804" s="20" t="n"/>
      <c r="U804" s="20" t="n"/>
      <c r="V804" s="20" t="n"/>
      <c r="W804" s="20" t="n"/>
      <c r="X804" s="21">
        <f>IF(T804="","",T804-IF(U804="",0,U804)-IF(V804="",0,V804)-IF(W804="",0,W804))</f>
        <v/>
      </c>
      <c r="Y804" s="22">
        <f>IF(OR(R804="",R804=0,X804=""),"",X804/R804)</f>
        <v/>
      </c>
      <c r="Z804" s="16" t="n"/>
      <c r="AA804" s="16" t="n"/>
      <c r="AB804" s="16" t="n"/>
      <c r="AC804" s="16" t="n"/>
      <c r="AD804" s="16" t="n"/>
      <c r="AE804" s="16" t="n"/>
      <c r="AF804" s="16" t="n"/>
      <c r="AG804" s="16" t="n"/>
      <c r="AH804" s="23" t="n"/>
      <c r="AI804" s="21">
        <f>IF(X804="","",IF(G804="MXN",X804,IF(AH804="","",X804*AH804)))</f>
        <v/>
      </c>
      <c r="AJ804" s="16" t="n"/>
      <c r="AK804" s="24">
        <f>IF(B804="","",CHOOSE(WEEKDAY(B804,2),"Lunes","Martes","Miércoles","Jueves","Viernes","Sábado","Domingo"))</f>
        <v/>
      </c>
      <c r="AL804" s="24">
        <f>IF(C804="","",IF(HOUR(C804)&lt;6,"00-06",IF(HOUR(C804)&lt;10,"06-10",IF(HOUR(C804)&lt;14,"10-14",IF(HOUR(C804)&lt;18,"14-18",IF(HOUR(C804)&lt;22,"18-22","22-24"))))))</f>
        <v/>
      </c>
      <c r="AM804" s="21">
        <f>IF(B804="","",SUMIFS($X$7:X804,$AJ$7:AJ804,"&lt;&gt;No",$B$7:B804,"&lt;&gt;"))</f>
        <v/>
      </c>
      <c r="AN804" s="22">
        <f>IF(B804="","",SUMIFS($Y$7:Y804,$AJ$7:AJ804,"&lt;&gt;No",$B$7:B804,"&lt;&gt;"))</f>
        <v/>
      </c>
    </row>
    <row r="805">
      <c r="A805" s="16" t="n"/>
      <c r="B805" s="17" t="n"/>
      <c r="C805" s="18" t="n"/>
      <c r="D805" s="18" t="n"/>
      <c r="E805" s="16" t="n"/>
      <c r="F805" s="16" t="n"/>
      <c r="G805" s="16" t="n"/>
      <c r="H805" s="16" t="n"/>
      <c r="I805" s="16" t="n"/>
      <c r="J805" s="16" t="n"/>
      <c r="K805" s="16" t="n"/>
      <c r="L805" s="16" t="n"/>
      <c r="M805" s="19" t="n"/>
      <c r="N805" s="19" t="n"/>
      <c r="O805" s="19" t="n"/>
      <c r="P805" s="19" t="n"/>
      <c r="Q805" s="19" t="n"/>
      <c r="R805" s="20" t="n"/>
      <c r="S805" s="19" t="n"/>
      <c r="T805" s="20" t="n"/>
      <c r="U805" s="20" t="n"/>
      <c r="V805" s="20" t="n"/>
      <c r="W805" s="20" t="n"/>
      <c r="X805" s="21">
        <f>IF(T805="","",T805-IF(U805="",0,U805)-IF(V805="",0,V805)-IF(W805="",0,W805))</f>
        <v/>
      </c>
      <c r="Y805" s="22">
        <f>IF(OR(R805="",R805=0,X805=""),"",X805/R805)</f>
        <v/>
      </c>
      <c r="Z805" s="16" t="n"/>
      <c r="AA805" s="16" t="n"/>
      <c r="AB805" s="16" t="n"/>
      <c r="AC805" s="16" t="n"/>
      <c r="AD805" s="16" t="n"/>
      <c r="AE805" s="16" t="n"/>
      <c r="AF805" s="16" t="n"/>
      <c r="AG805" s="16" t="n"/>
      <c r="AH805" s="23" t="n"/>
      <c r="AI805" s="21">
        <f>IF(X805="","",IF(G805="MXN",X805,IF(AH805="","",X805*AH805)))</f>
        <v/>
      </c>
      <c r="AJ805" s="16" t="n"/>
      <c r="AK805" s="24">
        <f>IF(B805="","",CHOOSE(WEEKDAY(B805,2),"Lunes","Martes","Miércoles","Jueves","Viernes","Sábado","Domingo"))</f>
        <v/>
      </c>
      <c r="AL805" s="24">
        <f>IF(C805="","",IF(HOUR(C805)&lt;6,"00-06",IF(HOUR(C805)&lt;10,"06-10",IF(HOUR(C805)&lt;14,"10-14",IF(HOUR(C805)&lt;18,"14-18",IF(HOUR(C805)&lt;22,"18-22","22-24"))))))</f>
        <v/>
      </c>
      <c r="AM805" s="21">
        <f>IF(B805="","",SUMIFS($X$7:X805,$AJ$7:AJ805,"&lt;&gt;No",$B$7:B805,"&lt;&gt;"))</f>
        <v/>
      </c>
      <c r="AN805" s="22">
        <f>IF(B805="","",SUMIFS($Y$7:Y805,$AJ$7:AJ805,"&lt;&gt;No",$B$7:B805,"&lt;&gt;"))</f>
        <v/>
      </c>
    </row>
    <row r="806">
      <c r="A806" s="16" t="n"/>
      <c r="B806" s="17" t="n"/>
      <c r="C806" s="18" t="n"/>
      <c r="D806" s="18" t="n"/>
      <c r="E806" s="16" t="n"/>
      <c r="F806" s="16" t="n"/>
      <c r="G806" s="16" t="n"/>
      <c r="H806" s="16" t="n"/>
      <c r="I806" s="16" t="n"/>
      <c r="J806" s="16" t="n"/>
      <c r="K806" s="16" t="n"/>
      <c r="L806" s="16" t="n"/>
      <c r="M806" s="19" t="n"/>
      <c r="N806" s="19" t="n"/>
      <c r="O806" s="19" t="n"/>
      <c r="P806" s="19" t="n"/>
      <c r="Q806" s="19" t="n"/>
      <c r="R806" s="20" t="n"/>
      <c r="S806" s="19" t="n"/>
      <c r="T806" s="20" t="n"/>
      <c r="U806" s="20" t="n"/>
      <c r="V806" s="20" t="n"/>
      <c r="W806" s="20" t="n"/>
      <c r="X806" s="21">
        <f>IF(T806="","",T806-IF(U806="",0,U806)-IF(V806="",0,V806)-IF(W806="",0,W806))</f>
        <v/>
      </c>
      <c r="Y806" s="22">
        <f>IF(OR(R806="",R806=0,X806=""),"",X806/R806)</f>
        <v/>
      </c>
      <c r="Z806" s="16" t="n"/>
      <c r="AA806" s="16" t="n"/>
      <c r="AB806" s="16" t="n"/>
      <c r="AC806" s="16" t="n"/>
      <c r="AD806" s="16" t="n"/>
      <c r="AE806" s="16" t="n"/>
      <c r="AF806" s="16" t="n"/>
      <c r="AG806" s="16" t="n"/>
      <c r="AH806" s="23" t="n"/>
      <c r="AI806" s="21">
        <f>IF(X806="","",IF(G806="MXN",X806,IF(AH806="","",X806*AH806)))</f>
        <v/>
      </c>
      <c r="AJ806" s="16" t="n"/>
      <c r="AK806" s="24">
        <f>IF(B806="","",CHOOSE(WEEKDAY(B806,2),"Lunes","Martes","Miércoles","Jueves","Viernes","Sábado","Domingo"))</f>
        <v/>
      </c>
      <c r="AL806" s="24">
        <f>IF(C806="","",IF(HOUR(C806)&lt;6,"00-06",IF(HOUR(C806)&lt;10,"06-10",IF(HOUR(C806)&lt;14,"10-14",IF(HOUR(C806)&lt;18,"14-18",IF(HOUR(C806)&lt;22,"18-22","22-24"))))))</f>
        <v/>
      </c>
      <c r="AM806" s="21">
        <f>IF(B806="","",SUMIFS($X$7:X806,$AJ$7:AJ806,"&lt;&gt;No",$B$7:B806,"&lt;&gt;"))</f>
        <v/>
      </c>
      <c r="AN806" s="22">
        <f>IF(B806="","",SUMIFS($Y$7:Y806,$AJ$7:AJ806,"&lt;&gt;No",$B$7:B806,"&lt;&gt;"))</f>
        <v/>
      </c>
    </row>
    <row r="807">
      <c r="A807" s="16" t="n"/>
      <c r="B807" s="17" t="n"/>
      <c r="C807" s="18" t="n"/>
      <c r="D807" s="18" t="n"/>
      <c r="E807" s="16" t="n"/>
      <c r="F807" s="16" t="n"/>
      <c r="G807" s="16" t="n"/>
      <c r="H807" s="16" t="n"/>
      <c r="I807" s="16" t="n"/>
      <c r="J807" s="16" t="n"/>
      <c r="K807" s="16" t="n"/>
      <c r="L807" s="16" t="n"/>
      <c r="M807" s="19" t="n"/>
      <c r="N807" s="19" t="n"/>
      <c r="O807" s="19" t="n"/>
      <c r="P807" s="19" t="n"/>
      <c r="Q807" s="19" t="n"/>
      <c r="R807" s="20" t="n"/>
      <c r="S807" s="19" t="n"/>
      <c r="T807" s="20" t="n"/>
      <c r="U807" s="20" t="n"/>
      <c r="V807" s="20" t="n"/>
      <c r="W807" s="20" t="n"/>
      <c r="X807" s="21">
        <f>IF(T807="","",T807-IF(U807="",0,U807)-IF(V807="",0,V807)-IF(W807="",0,W807))</f>
        <v/>
      </c>
      <c r="Y807" s="22">
        <f>IF(OR(R807="",R807=0,X807=""),"",X807/R807)</f>
        <v/>
      </c>
      <c r="Z807" s="16" t="n"/>
      <c r="AA807" s="16" t="n"/>
      <c r="AB807" s="16" t="n"/>
      <c r="AC807" s="16" t="n"/>
      <c r="AD807" s="16" t="n"/>
      <c r="AE807" s="16" t="n"/>
      <c r="AF807" s="16" t="n"/>
      <c r="AG807" s="16" t="n"/>
      <c r="AH807" s="23" t="n"/>
      <c r="AI807" s="21">
        <f>IF(X807="","",IF(G807="MXN",X807,IF(AH807="","",X807*AH807)))</f>
        <v/>
      </c>
      <c r="AJ807" s="16" t="n"/>
      <c r="AK807" s="24">
        <f>IF(B807="","",CHOOSE(WEEKDAY(B807,2),"Lunes","Martes","Miércoles","Jueves","Viernes","Sábado","Domingo"))</f>
        <v/>
      </c>
      <c r="AL807" s="24">
        <f>IF(C807="","",IF(HOUR(C807)&lt;6,"00-06",IF(HOUR(C807)&lt;10,"06-10",IF(HOUR(C807)&lt;14,"10-14",IF(HOUR(C807)&lt;18,"14-18",IF(HOUR(C807)&lt;22,"18-22","22-24"))))))</f>
        <v/>
      </c>
      <c r="AM807" s="21">
        <f>IF(B807="","",SUMIFS($X$7:X807,$AJ$7:AJ807,"&lt;&gt;No",$B$7:B807,"&lt;&gt;"))</f>
        <v/>
      </c>
      <c r="AN807" s="22">
        <f>IF(B807="","",SUMIFS($Y$7:Y807,$AJ$7:AJ807,"&lt;&gt;No",$B$7:B807,"&lt;&gt;"))</f>
        <v/>
      </c>
    </row>
    <row r="808">
      <c r="A808" s="16" t="n"/>
      <c r="B808" s="17" t="n"/>
      <c r="C808" s="18" t="n"/>
      <c r="D808" s="18" t="n"/>
      <c r="E808" s="16" t="n"/>
      <c r="F808" s="16" t="n"/>
      <c r="G808" s="16" t="n"/>
      <c r="H808" s="16" t="n"/>
      <c r="I808" s="16" t="n"/>
      <c r="J808" s="16" t="n"/>
      <c r="K808" s="16" t="n"/>
      <c r="L808" s="16" t="n"/>
      <c r="M808" s="19" t="n"/>
      <c r="N808" s="19" t="n"/>
      <c r="O808" s="19" t="n"/>
      <c r="P808" s="19" t="n"/>
      <c r="Q808" s="19" t="n"/>
      <c r="R808" s="20" t="n"/>
      <c r="S808" s="19" t="n"/>
      <c r="T808" s="20" t="n"/>
      <c r="U808" s="20" t="n"/>
      <c r="V808" s="20" t="n"/>
      <c r="W808" s="20" t="n"/>
      <c r="X808" s="21">
        <f>IF(T808="","",T808-IF(U808="",0,U808)-IF(V808="",0,V808)-IF(W808="",0,W808))</f>
        <v/>
      </c>
      <c r="Y808" s="22">
        <f>IF(OR(R808="",R808=0,X808=""),"",X808/R808)</f>
        <v/>
      </c>
      <c r="Z808" s="16" t="n"/>
      <c r="AA808" s="16" t="n"/>
      <c r="AB808" s="16" t="n"/>
      <c r="AC808" s="16" t="n"/>
      <c r="AD808" s="16" t="n"/>
      <c r="AE808" s="16" t="n"/>
      <c r="AF808" s="16" t="n"/>
      <c r="AG808" s="16" t="n"/>
      <c r="AH808" s="23" t="n"/>
      <c r="AI808" s="21">
        <f>IF(X808="","",IF(G808="MXN",X808,IF(AH808="","",X808*AH808)))</f>
        <v/>
      </c>
      <c r="AJ808" s="16" t="n"/>
      <c r="AK808" s="24">
        <f>IF(B808="","",CHOOSE(WEEKDAY(B808,2),"Lunes","Martes","Miércoles","Jueves","Viernes","Sábado","Domingo"))</f>
        <v/>
      </c>
      <c r="AL808" s="24">
        <f>IF(C808="","",IF(HOUR(C808)&lt;6,"00-06",IF(HOUR(C808)&lt;10,"06-10",IF(HOUR(C808)&lt;14,"10-14",IF(HOUR(C808)&lt;18,"14-18",IF(HOUR(C808)&lt;22,"18-22","22-24"))))))</f>
        <v/>
      </c>
      <c r="AM808" s="21">
        <f>IF(B808="","",SUMIFS($X$7:X808,$AJ$7:AJ808,"&lt;&gt;No",$B$7:B808,"&lt;&gt;"))</f>
        <v/>
      </c>
      <c r="AN808" s="22">
        <f>IF(B808="","",SUMIFS($Y$7:Y808,$AJ$7:AJ808,"&lt;&gt;No",$B$7:B808,"&lt;&gt;"))</f>
        <v/>
      </c>
    </row>
    <row r="809">
      <c r="A809" s="16" t="n"/>
      <c r="B809" s="17" t="n"/>
      <c r="C809" s="18" t="n"/>
      <c r="D809" s="18" t="n"/>
      <c r="E809" s="16" t="n"/>
      <c r="F809" s="16" t="n"/>
      <c r="G809" s="16" t="n"/>
      <c r="H809" s="16" t="n"/>
      <c r="I809" s="16" t="n"/>
      <c r="J809" s="16" t="n"/>
      <c r="K809" s="16" t="n"/>
      <c r="L809" s="16" t="n"/>
      <c r="M809" s="19" t="n"/>
      <c r="N809" s="19" t="n"/>
      <c r="O809" s="19" t="n"/>
      <c r="P809" s="19" t="n"/>
      <c r="Q809" s="19" t="n"/>
      <c r="R809" s="20" t="n"/>
      <c r="S809" s="19" t="n"/>
      <c r="T809" s="20" t="n"/>
      <c r="U809" s="20" t="n"/>
      <c r="V809" s="20" t="n"/>
      <c r="W809" s="20" t="n"/>
      <c r="X809" s="21">
        <f>IF(T809="","",T809-IF(U809="",0,U809)-IF(V809="",0,V809)-IF(W809="",0,W809))</f>
        <v/>
      </c>
      <c r="Y809" s="22">
        <f>IF(OR(R809="",R809=0,X809=""),"",X809/R809)</f>
        <v/>
      </c>
      <c r="Z809" s="16" t="n"/>
      <c r="AA809" s="16" t="n"/>
      <c r="AB809" s="16" t="n"/>
      <c r="AC809" s="16" t="n"/>
      <c r="AD809" s="16" t="n"/>
      <c r="AE809" s="16" t="n"/>
      <c r="AF809" s="16" t="n"/>
      <c r="AG809" s="16" t="n"/>
      <c r="AH809" s="23" t="n"/>
      <c r="AI809" s="21">
        <f>IF(X809="","",IF(G809="MXN",X809,IF(AH809="","",X809*AH809)))</f>
        <v/>
      </c>
      <c r="AJ809" s="16" t="n"/>
      <c r="AK809" s="24">
        <f>IF(B809="","",CHOOSE(WEEKDAY(B809,2),"Lunes","Martes","Miércoles","Jueves","Viernes","Sábado","Domingo"))</f>
        <v/>
      </c>
      <c r="AL809" s="24">
        <f>IF(C809="","",IF(HOUR(C809)&lt;6,"00-06",IF(HOUR(C809)&lt;10,"06-10",IF(HOUR(C809)&lt;14,"10-14",IF(HOUR(C809)&lt;18,"14-18",IF(HOUR(C809)&lt;22,"18-22","22-24"))))))</f>
        <v/>
      </c>
      <c r="AM809" s="21">
        <f>IF(B809="","",SUMIFS($X$7:X809,$AJ$7:AJ809,"&lt;&gt;No",$B$7:B809,"&lt;&gt;"))</f>
        <v/>
      </c>
      <c r="AN809" s="22">
        <f>IF(B809="","",SUMIFS($Y$7:Y809,$AJ$7:AJ809,"&lt;&gt;No",$B$7:B809,"&lt;&gt;"))</f>
        <v/>
      </c>
    </row>
    <row r="810">
      <c r="A810" s="16" t="n"/>
      <c r="B810" s="17" t="n"/>
      <c r="C810" s="18" t="n"/>
      <c r="D810" s="18" t="n"/>
      <c r="E810" s="16" t="n"/>
      <c r="F810" s="16" t="n"/>
      <c r="G810" s="16" t="n"/>
      <c r="H810" s="16" t="n"/>
      <c r="I810" s="16" t="n"/>
      <c r="J810" s="16" t="n"/>
      <c r="K810" s="16" t="n"/>
      <c r="L810" s="16" t="n"/>
      <c r="M810" s="19" t="n"/>
      <c r="N810" s="19" t="n"/>
      <c r="O810" s="19" t="n"/>
      <c r="P810" s="19" t="n"/>
      <c r="Q810" s="19" t="n"/>
      <c r="R810" s="20" t="n"/>
      <c r="S810" s="19" t="n"/>
      <c r="T810" s="20" t="n"/>
      <c r="U810" s="20" t="n"/>
      <c r="V810" s="20" t="n"/>
      <c r="W810" s="20" t="n"/>
      <c r="X810" s="21">
        <f>IF(T810="","",T810-IF(U810="",0,U810)-IF(V810="",0,V810)-IF(W810="",0,W810))</f>
        <v/>
      </c>
      <c r="Y810" s="22">
        <f>IF(OR(R810="",R810=0,X810=""),"",X810/R810)</f>
        <v/>
      </c>
      <c r="Z810" s="16" t="n"/>
      <c r="AA810" s="16" t="n"/>
      <c r="AB810" s="16" t="n"/>
      <c r="AC810" s="16" t="n"/>
      <c r="AD810" s="16" t="n"/>
      <c r="AE810" s="16" t="n"/>
      <c r="AF810" s="16" t="n"/>
      <c r="AG810" s="16" t="n"/>
      <c r="AH810" s="23" t="n"/>
      <c r="AI810" s="21">
        <f>IF(X810="","",IF(G810="MXN",X810,IF(AH810="","",X810*AH810)))</f>
        <v/>
      </c>
      <c r="AJ810" s="16" t="n"/>
      <c r="AK810" s="24">
        <f>IF(B810="","",CHOOSE(WEEKDAY(B810,2),"Lunes","Martes","Miércoles","Jueves","Viernes","Sábado","Domingo"))</f>
        <v/>
      </c>
      <c r="AL810" s="24">
        <f>IF(C810="","",IF(HOUR(C810)&lt;6,"00-06",IF(HOUR(C810)&lt;10,"06-10",IF(HOUR(C810)&lt;14,"10-14",IF(HOUR(C810)&lt;18,"14-18",IF(HOUR(C810)&lt;22,"18-22","22-24"))))))</f>
        <v/>
      </c>
      <c r="AM810" s="21">
        <f>IF(B810="","",SUMIFS($X$7:X810,$AJ$7:AJ810,"&lt;&gt;No",$B$7:B810,"&lt;&gt;"))</f>
        <v/>
      </c>
      <c r="AN810" s="22">
        <f>IF(B810="","",SUMIFS($Y$7:Y810,$AJ$7:AJ810,"&lt;&gt;No",$B$7:B810,"&lt;&gt;"))</f>
        <v/>
      </c>
    </row>
    <row r="811">
      <c r="A811" s="16" t="n"/>
      <c r="B811" s="17" t="n"/>
      <c r="C811" s="18" t="n"/>
      <c r="D811" s="18" t="n"/>
      <c r="E811" s="16" t="n"/>
      <c r="F811" s="16" t="n"/>
      <c r="G811" s="16" t="n"/>
      <c r="H811" s="16" t="n"/>
      <c r="I811" s="16" t="n"/>
      <c r="J811" s="16" t="n"/>
      <c r="K811" s="16" t="n"/>
      <c r="L811" s="16" t="n"/>
      <c r="M811" s="19" t="n"/>
      <c r="N811" s="19" t="n"/>
      <c r="O811" s="19" t="n"/>
      <c r="P811" s="19" t="n"/>
      <c r="Q811" s="19" t="n"/>
      <c r="R811" s="20" t="n"/>
      <c r="S811" s="19" t="n"/>
      <c r="T811" s="20" t="n"/>
      <c r="U811" s="20" t="n"/>
      <c r="V811" s="20" t="n"/>
      <c r="W811" s="20" t="n"/>
      <c r="X811" s="21">
        <f>IF(T811="","",T811-IF(U811="",0,U811)-IF(V811="",0,V811)-IF(W811="",0,W811))</f>
        <v/>
      </c>
      <c r="Y811" s="22">
        <f>IF(OR(R811="",R811=0,X811=""),"",X811/R811)</f>
        <v/>
      </c>
      <c r="Z811" s="16" t="n"/>
      <c r="AA811" s="16" t="n"/>
      <c r="AB811" s="16" t="n"/>
      <c r="AC811" s="16" t="n"/>
      <c r="AD811" s="16" t="n"/>
      <c r="AE811" s="16" t="n"/>
      <c r="AF811" s="16" t="n"/>
      <c r="AG811" s="16" t="n"/>
      <c r="AH811" s="23" t="n"/>
      <c r="AI811" s="21">
        <f>IF(X811="","",IF(G811="MXN",X811,IF(AH811="","",X811*AH811)))</f>
        <v/>
      </c>
      <c r="AJ811" s="16" t="n"/>
      <c r="AK811" s="24">
        <f>IF(B811="","",CHOOSE(WEEKDAY(B811,2),"Lunes","Martes","Miércoles","Jueves","Viernes","Sábado","Domingo"))</f>
        <v/>
      </c>
      <c r="AL811" s="24">
        <f>IF(C811="","",IF(HOUR(C811)&lt;6,"00-06",IF(HOUR(C811)&lt;10,"06-10",IF(HOUR(C811)&lt;14,"10-14",IF(HOUR(C811)&lt;18,"14-18",IF(HOUR(C811)&lt;22,"18-22","22-24"))))))</f>
        <v/>
      </c>
      <c r="AM811" s="21">
        <f>IF(B811="","",SUMIFS($X$7:X811,$AJ$7:AJ811,"&lt;&gt;No",$B$7:B811,"&lt;&gt;"))</f>
        <v/>
      </c>
      <c r="AN811" s="22">
        <f>IF(B811="","",SUMIFS($Y$7:Y811,$AJ$7:AJ811,"&lt;&gt;No",$B$7:B811,"&lt;&gt;"))</f>
        <v/>
      </c>
    </row>
    <row r="812">
      <c r="A812" s="16" t="n"/>
      <c r="B812" s="17" t="n"/>
      <c r="C812" s="18" t="n"/>
      <c r="D812" s="18" t="n"/>
      <c r="E812" s="16" t="n"/>
      <c r="F812" s="16" t="n"/>
      <c r="G812" s="16" t="n"/>
      <c r="H812" s="16" t="n"/>
      <c r="I812" s="16" t="n"/>
      <c r="J812" s="16" t="n"/>
      <c r="K812" s="16" t="n"/>
      <c r="L812" s="16" t="n"/>
      <c r="M812" s="19" t="n"/>
      <c r="N812" s="19" t="n"/>
      <c r="O812" s="19" t="n"/>
      <c r="P812" s="19" t="n"/>
      <c r="Q812" s="19" t="n"/>
      <c r="R812" s="20" t="n"/>
      <c r="S812" s="19" t="n"/>
      <c r="T812" s="20" t="n"/>
      <c r="U812" s="20" t="n"/>
      <c r="V812" s="20" t="n"/>
      <c r="W812" s="20" t="n"/>
      <c r="X812" s="21">
        <f>IF(T812="","",T812-IF(U812="",0,U812)-IF(V812="",0,V812)-IF(W812="",0,W812))</f>
        <v/>
      </c>
      <c r="Y812" s="22">
        <f>IF(OR(R812="",R812=0,X812=""),"",X812/R812)</f>
        <v/>
      </c>
      <c r="Z812" s="16" t="n"/>
      <c r="AA812" s="16" t="n"/>
      <c r="AB812" s="16" t="n"/>
      <c r="AC812" s="16" t="n"/>
      <c r="AD812" s="16" t="n"/>
      <c r="AE812" s="16" t="n"/>
      <c r="AF812" s="16" t="n"/>
      <c r="AG812" s="16" t="n"/>
      <c r="AH812" s="23" t="n"/>
      <c r="AI812" s="21">
        <f>IF(X812="","",IF(G812="MXN",X812,IF(AH812="","",X812*AH812)))</f>
        <v/>
      </c>
      <c r="AJ812" s="16" t="n"/>
      <c r="AK812" s="24">
        <f>IF(B812="","",CHOOSE(WEEKDAY(B812,2),"Lunes","Martes","Miércoles","Jueves","Viernes","Sábado","Domingo"))</f>
        <v/>
      </c>
      <c r="AL812" s="24">
        <f>IF(C812="","",IF(HOUR(C812)&lt;6,"00-06",IF(HOUR(C812)&lt;10,"06-10",IF(HOUR(C812)&lt;14,"10-14",IF(HOUR(C812)&lt;18,"14-18",IF(HOUR(C812)&lt;22,"18-22","22-24"))))))</f>
        <v/>
      </c>
      <c r="AM812" s="21">
        <f>IF(B812="","",SUMIFS($X$7:X812,$AJ$7:AJ812,"&lt;&gt;No",$B$7:B812,"&lt;&gt;"))</f>
        <v/>
      </c>
      <c r="AN812" s="22">
        <f>IF(B812="","",SUMIFS($Y$7:Y812,$AJ$7:AJ812,"&lt;&gt;No",$B$7:B812,"&lt;&gt;"))</f>
        <v/>
      </c>
    </row>
    <row r="813">
      <c r="A813" s="16" t="n"/>
      <c r="B813" s="17" t="n"/>
      <c r="C813" s="18" t="n"/>
      <c r="D813" s="18" t="n"/>
      <c r="E813" s="16" t="n"/>
      <c r="F813" s="16" t="n"/>
      <c r="G813" s="16" t="n"/>
      <c r="H813" s="16" t="n"/>
      <c r="I813" s="16" t="n"/>
      <c r="J813" s="16" t="n"/>
      <c r="K813" s="16" t="n"/>
      <c r="L813" s="16" t="n"/>
      <c r="M813" s="19" t="n"/>
      <c r="N813" s="19" t="n"/>
      <c r="O813" s="19" t="n"/>
      <c r="P813" s="19" t="n"/>
      <c r="Q813" s="19" t="n"/>
      <c r="R813" s="20" t="n"/>
      <c r="S813" s="19" t="n"/>
      <c r="T813" s="20" t="n"/>
      <c r="U813" s="20" t="n"/>
      <c r="V813" s="20" t="n"/>
      <c r="W813" s="20" t="n"/>
      <c r="X813" s="21">
        <f>IF(T813="","",T813-IF(U813="",0,U813)-IF(V813="",0,V813)-IF(W813="",0,W813))</f>
        <v/>
      </c>
      <c r="Y813" s="22">
        <f>IF(OR(R813="",R813=0,X813=""),"",X813/R813)</f>
        <v/>
      </c>
      <c r="Z813" s="16" t="n"/>
      <c r="AA813" s="16" t="n"/>
      <c r="AB813" s="16" t="n"/>
      <c r="AC813" s="16" t="n"/>
      <c r="AD813" s="16" t="n"/>
      <c r="AE813" s="16" t="n"/>
      <c r="AF813" s="16" t="n"/>
      <c r="AG813" s="16" t="n"/>
      <c r="AH813" s="23" t="n"/>
      <c r="AI813" s="21">
        <f>IF(X813="","",IF(G813="MXN",X813,IF(AH813="","",X813*AH813)))</f>
        <v/>
      </c>
      <c r="AJ813" s="16" t="n"/>
      <c r="AK813" s="24">
        <f>IF(B813="","",CHOOSE(WEEKDAY(B813,2),"Lunes","Martes","Miércoles","Jueves","Viernes","Sábado","Domingo"))</f>
        <v/>
      </c>
      <c r="AL813" s="24">
        <f>IF(C813="","",IF(HOUR(C813)&lt;6,"00-06",IF(HOUR(C813)&lt;10,"06-10",IF(HOUR(C813)&lt;14,"10-14",IF(HOUR(C813)&lt;18,"14-18",IF(HOUR(C813)&lt;22,"18-22","22-24"))))))</f>
        <v/>
      </c>
      <c r="AM813" s="21">
        <f>IF(B813="","",SUMIFS($X$7:X813,$AJ$7:AJ813,"&lt;&gt;No",$B$7:B813,"&lt;&gt;"))</f>
        <v/>
      </c>
      <c r="AN813" s="22">
        <f>IF(B813="","",SUMIFS($Y$7:Y813,$AJ$7:AJ813,"&lt;&gt;No",$B$7:B813,"&lt;&gt;"))</f>
        <v/>
      </c>
    </row>
    <row r="814">
      <c r="A814" s="16" t="n"/>
      <c r="B814" s="17" t="n"/>
      <c r="C814" s="18" t="n"/>
      <c r="D814" s="18" t="n"/>
      <c r="E814" s="16" t="n"/>
      <c r="F814" s="16" t="n"/>
      <c r="G814" s="16" t="n"/>
      <c r="H814" s="16" t="n"/>
      <c r="I814" s="16" t="n"/>
      <c r="J814" s="16" t="n"/>
      <c r="K814" s="16" t="n"/>
      <c r="L814" s="16" t="n"/>
      <c r="M814" s="19" t="n"/>
      <c r="N814" s="19" t="n"/>
      <c r="O814" s="19" t="n"/>
      <c r="P814" s="19" t="n"/>
      <c r="Q814" s="19" t="n"/>
      <c r="R814" s="20" t="n"/>
      <c r="S814" s="19" t="n"/>
      <c r="T814" s="20" t="n"/>
      <c r="U814" s="20" t="n"/>
      <c r="V814" s="20" t="n"/>
      <c r="W814" s="20" t="n"/>
      <c r="X814" s="21">
        <f>IF(T814="","",T814-IF(U814="",0,U814)-IF(V814="",0,V814)-IF(W814="",0,W814))</f>
        <v/>
      </c>
      <c r="Y814" s="22">
        <f>IF(OR(R814="",R814=0,X814=""),"",X814/R814)</f>
        <v/>
      </c>
      <c r="Z814" s="16" t="n"/>
      <c r="AA814" s="16" t="n"/>
      <c r="AB814" s="16" t="n"/>
      <c r="AC814" s="16" t="n"/>
      <c r="AD814" s="16" t="n"/>
      <c r="AE814" s="16" t="n"/>
      <c r="AF814" s="16" t="n"/>
      <c r="AG814" s="16" t="n"/>
      <c r="AH814" s="23" t="n"/>
      <c r="AI814" s="21">
        <f>IF(X814="","",IF(G814="MXN",X814,IF(AH814="","",X814*AH814)))</f>
        <v/>
      </c>
      <c r="AJ814" s="16" t="n"/>
      <c r="AK814" s="24">
        <f>IF(B814="","",CHOOSE(WEEKDAY(B814,2),"Lunes","Martes","Miércoles","Jueves","Viernes","Sábado","Domingo"))</f>
        <v/>
      </c>
      <c r="AL814" s="24">
        <f>IF(C814="","",IF(HOUR(C814)&lt;6,"00-06",IF(HOUR(C814)&lt;10,"06-10",IF(HOUR(C814)&lt;14,"10-14",IF(HOUR(C814)&lt;18,"14-18",IF(HOUR(C814)&lt;22,"18-22","22-24"))))))</f>
        <v/>
      </c>
      <c r="AM814" s="21">
        <f>IF(B814="","",SUMIFS($X$7:X814,$AJ$7:AJ814,"&lt;&gt;No",$B$7:B814,"&lt;&gt;"))</f>
        <v/>
      </c>
      <c r="AN814" s="22">
        <f>IF(B814="","",SUMIFS($Y$7:Y814,$AJ$7:AJ814,"&lt;&gt;No",$B$7:B814,"&lt;&gt;"))</f>
        <v/>
      </c>
    </row>
    <row r="815">
      <c r="A815" s="16" t="n"/>
      <c r="B815" s="17" t="n"/>
      <c r="C815" s="18" t="n"/>
      <c r="D815" s="18" t="n"/>
      <c r="E815" s="16" t="n"/>
      <c r="F815" s="16" t="n"/>
      <c r="G815" s="16" t="n"/>
      <c r="H815" s="16" t="n"/>
      <c r="I815" s="16" t="n"/>
      <c r="J815" s="16" t="n"/>
      <c r="K815" s="16" t="n"/>
      <c r="L815" s="16" t="n"/>
      <c r="M815" s="19" t="n"/>
      <c r="N815" s="19" t="n"/>
      <c r="O815" s="19" t="n"/>
      <c r="P815" s="19" t="n"/>
      <c r="Q815" s="19" t="n"/>
      <c r="R815" s="20" t="n"/>
      <c r="S815" s="19" t="n"/>
      <c r="T815" s="20" t="n"/>
      <c r="U815" s="20" t="n"/>
      <c r="V815" s="20" t="n"/>
      <c r="W815" s="20" t="n"/>
      <c r="X815" s="21">
        <f>IF(T815="","",T815-IF(U815="",0,U815)-IF(V815="",0,V815)-IF(W815="",0,W815))</f>
        <v/>
      </c>
      <c r="Y815" s="22">
        <f>IF(OR(R815="",R815=0,X815=""),"",X815/R815)</f>
        <v/>
      </c>
      <c r="Z815" s="16" t="n"/>
      <c r="AA815" s="16" t="n"/>
      <c r="AB815" s="16" t="n"/>
      <c r="AC815" s="16" t="n"/>
      <c r="AD815" s="16" t="n"/>
      <c r="AE815" s="16" t="n"/>
      <c r="AF815" s="16" t="n"/>
      <c r="AG815" s="16" t="n"/>
      <c r="AH815" s="23" t="n"/>
      <c r="AI815" s="21">
        <f>IF(X815="","",IF(G815="MXN",X815,IF(AH815="","",X815*AH815)))</f>
        <v/>
      </c>
      <c r="AJ815" s="16" t="n"/>
      <c r="AK815" s="24">
        <f>IF(B815="","",CHOOSE(WEEKDAY(B815,2),"Lunes","Martes","Miércoles","Jueves","Viernes","Sábado","Domingo"))</f>
        <v/>
      </c>
      <c r="AL815" s="24">
        <f>IF(C815="","",IF(HOUR(C815)&lt;6,"00-06",IF(HOUR(C815)&lt;10,"06-10",IF(HOUR(C815)&lt;14,"10-14",IF(HOUR(C815)&lt;18,"14-18",IF(HOUR(C815)&lt;22,"18-22","22-24"))))))</f>
        <v/>
      </c>
      <c r="AM815" s="21">
        <f>IF(B815="","",SUMIFS($X$7:X815,$AJ$7:AJ815,"&lt;&gt;No",$B$7:B815,"&lt;&gt;"))</f>
        <v/>
      </c>
      <c r="AN815" s="22">
        <f>IF(B815="","",SUMIFS($Y$7:Y815,$AJ$7:AJ815,"&lt;&gt;No",$B$7:B815,"&lt;&gt;"))</f>
        <v/>
      </c>
    </row>
    <row r="816">
      <c r="A816" s="16" t="n"/>
      <c r="B816" s="17" t="n"/>
      <c r="C816" s="18" t="n"/>
      <c r="D816" s="18" t="n"/>
      <c r="E816" s="16" t="n"/>
      <c r="F816" s="16" t="n"/>
      <c r="G816" s="16" t="n"/>
      <c r="H816" s="16" t="n"/>
      <c r="I816" s="16" t="n"/>
      <c r="J816" s="16" t="n"/>
      <c r="K816" s="16" t="n"/>
      <c r="L816" s="16" t="n"/>
      <c r="M816" s="19" t="n"/>
      <c r="N816" s="19" t="n"/>
      <c r="O816" s="19" t="n"/>
      <c r="P816" s="19" t="n"/>
      <c r="Q816" s="19" t="n"/>
      <c r="R816" s="20" t="n"/>
      <c r="S816" s="19" t="n"/>
      <c r="T816" s="20" t="n"/>
      <c r="U816" s="20" t="n"/>
      <c r="V816" s="20" t="n"/>
      <c r="W816" s="20" t="n"/>
      <c r="X816" s="21">
        <f>IF(T816="","",T816-IF(U816="",0,U816)-IF(V816="",0,V816)-IF(W816="",0,W816))</f>
        <v/>
      </c>
      <c r="Y816" s="22">
        <f>IF(OR(R816="",R816=0,X816=""),"",X816/R816)</f>
        <v/>
      </c>
      <c r="Z816" s="16" t="n"/>
      <c r="AA816" s="16" t="n"/>
      <c r="AB816" s="16" t="n"/>
      <c r="AC816" s="16" t="n"/>
      <c r="AD816" s="16" t="n"/>
      <c r="AE816" s="16" t="n"/>
      <c r="AF816" s="16" t="n"/>
      <c r="AG816" s="16" t="n"/>
      <c r="AH816" s="23" t="n"/>
      <c r="AI816" s="21">
        <f>IF(X816="","",IF(G816="MXN",X816,IF(AH816="","",X816*AH816)))</f>
        <v/>
      </c>
      <c r="AJ816" s="16" t="n"/>
      <c r="AK816" s="24">
        <f>IF(B816="","",CHOOSE(WEEKDAY(B816,2),"Lunes","Martes","Miércoles","Jueves","Viernes","Sábado","Domingo"))</f>
        <v/>
      </c>
      <c r="AL816" s="24">
        <f>IF(C816="","",IF(HOUR(C816)&lt;6,"00-06",IF(HOUR(C816)&lt;10,"06-10",IF(HOUR(C816)&lt;14,"10-14",IF(HOUR(C816)&lt;18,"14-18",IF(HOUR(C816)&lt;22,"18-22","22-24"))))))</f>
        <v/>
      </c>
      <c r="AM816" s="21">
        <f>IF(B816="","",SUMIFS($X$7:X816,$AJ$7:AJ816,"&lt;&gt;No",$B$7:B816,"&lt;&gt;"))</f>
        <v/>
      </c>
      <c r="AN816" s="22">
        <f>IF(B816="","",SUMIFS($Y$7:Y816,$AJ$7:AJ816,"&lt;&gt;No",$B$7:B816,"&lt;&gt;"))</f>
        <v/>
      </c>
    </row>
    <row r="817">
      <c r="A817" s="16" t="n"/>
      <c r="B817" s="17" t="n"/>
      <c r="C817" s="18" t="n"/>
      <c r="D817" s="18" t="n"/>
      <c r="E817" s="16" t="n"/>
      <c r="F817" s="16" t="n"/>
      <c r="G817" s="16" t="n"/>
      <c r="H817" s="16" t="n"/>
      <c r="I817" s="16" t="n"/>
      <c r="J817" s="16" t="n"/>
      <c r="K817" s="16" t="n"/>
      <c r="L817" s="16" t="n"/>
      <c r="M817" s="19" t="n"/>
      <c r="N817" s="19" t="n"/>
      <c r="O817" s="19" t="n"/>
      <c r="P817" s="19" t="n"/>
      <c r="Q817" s="19" t="n"/>
      <c r="R817" s="20" t="n"/>
      <c r="S817" s="19" t="n"/>
      <c r="T817" s="20" t="n"/>
      <c r="U817" s="20" t="n"/>
      <c r="V817" s="20" t="n"/>
      <c r="W817" s="20" t="n"/>
      <c r="X817" s="21">
        <f>IF(T817="","",T817-IF(U817="",0,U817)-IF(V817="",0,V817)-IF(W817="",0,W817))</f>
        <v/>
      </c>
      <c r="Y817" s="22">
        <f>IF(OR(R817="",R817=0,X817=""),"",X817/R817)</f>
        <v/>
      </c>
      <c r="Z817" s="16" t="n"/>
      <c r="AA817" s="16" t="n"/>
      <c r="AB817" s="16" t="n"/>
      <c r="AC817" s="16" t="n"/>
      <c r="AD817" s="16" t="n"/>
      <c r="AE817" s="16" t="n"/>
      <c r="AF817" s="16" t="n"/>
      <c r="AG817" s="16" t="n"/>
      <c r="AH817" s="23" t="n"/>
      <c r="AI817" s="21">
        <f>IF(X817="","",IF(G817="MXN",X817,IF(AH817="","",X817*AH817)))</f>
        <v/>
      </c>
      <c r="AJ817" s="16" t="n"/>
      <c r="AK817" s="24">
        <f>IF(B817="","",CHOOSE(WEEKDAY(B817,2),"Lunes","Martes","Miércoles","Jueves","Viernes","Sábado","Domingo"))</f>
        <v/>
      </c>
      <c r="AL817" s="24">
        <f>IF(C817="","",IF(HOUR(C817)&lt;6,"00-06",IF(HOUR(C817)&lt;10,"06-10",IF(HOUR(C817)&lt;14,"10-14",IF(HOUR(C817)&lt;18,"14-18",IF(HOUR(C817)&lt;22,"18-22","22-24"))))))</f>
        <v/>
      </c>
      <c r="AM817" s="21">
        <f>IF(B817="","",SUMIFS($X$7:X817,$AJ$7:AJ817,"&lt;&gt;No",$B$7:B817,"&lt;&gt;"))</f>
        <v/>
      </c>
      <c r="AN817" s="22">
        <f>IF(B817="","",SUMIFS($Y$7:Y817,$AJ$7:AJ817,"&lt;&gt;No",$B$7:B817,"&lt;&gt;"))</f>
        <v/>
      </c>
    </row>
    <row r="818">
      <c r="A818" s="16" t="n"/>
      <c r="B818" s="17" t="n"/>
      <c r="C818" s="18" t="n"/>
      <c r="D818" s="18" t="n"/>
      <c r="E818" s="16" t="n"/>
      <c r="F818" s="16" t="n"/>
      <c r="G818" s="16" t="n"/>
      <c r="H818" s="16" t="n"/>
      <c r="I818" s="16" t="n"/>
      <c r="J818" s="16" t="n"/>
      <c r="K818" s="16" t="n"/>
      <c r="L818" s="16" t="n"/>
      <c r="M818" s="19" t="n"/>
      <c r="N818" s="19" t="n"/>
      <c r="O818" s="19" t="n"/>
      <c r="P818" s="19" t="n"/>
      <c r="Q818" s="19" t="n"/>
      <c r="R818" s="20" t="n"/>
      <c r="S818" s="19" t="n"/>
      <c r="T818" s="20" t="n"/>
      <c r="U818" s="20" t="n"/>
      <c r="V818" s="20" t="n"/>
      <c r="W818" s="20" t="n"/>
      <c r="X818" s="21">
        <f>IF(T818="","",T818-IF(U818="",0,U818)-IF(V818="",0,V818)-IF(W818="",0,W818))</f>
        <v/>
      </c>
      <c r="Y818" s="22">
        <f>IF(OR(R818="",R818=0,X818=""),"",X818/R818)</f>
        <v/>
      </c>
      <c r="Z818" s="16" t="n"/>
      <c r="AA818" s="16" t="n"/>
      <c r="AB818" s="16" t="n"/>
      <c r="AC818" s="16" t="n"/>
      <c r="AD818" s="16" t="n"/>
      <c r="AE818" s="16" t="n"/>
      <c r="AF818" s="16" t="n"/>
      <c r="AG818" s="16" t="n"/>
      <c r="AH818" s="23" t="n"/>
      <c r="AI818" s="21">
        <f>IF(X818="","",IF(G818="MXN",X818,IF(AH818="","",X818*AH818)))</f>
        <v/>
      </c>
      <c r="AJ818" s="16" t="n"/>
      <c r="AK818" s="24">
        <f>IF(B818="","",CHOOSE(WEEKDAY(B818,2),"Lunes","Martes","Miércoles","Jueves","Viernes","Sábado","Domingo"))</f>
        <v/>
      </c>
      <c r="AL818" s="24">
        <f>IF(C818="","",IF(HOUR(C818)&lt;6,"00-06",IF(HOUR(C818)&lt;10,"06-10",IF(HOUR(C818)&lt;14,"10-14",IF(HOUR(C818)&lt;18,"14-18",IF(HOUR(C818)&lt;22,"18-22","22-24"))))))</f>
        <v/>
      </c>
      <c r="AM818" s="21">
        <f>IF(B818="","",SUMIFS($X$7:X818,$AJ$7:AJ818,"&lt;&gt;No",$B$7:B818,"&lt;&gt;"))</f>
        <v/>
      </c>
      <c r="AN818" s="22">
        <f>IF(B818="","",SUMIFS($Y$7:Y818,$AJ$7:AJ818,"&lt;&gt;No",$B$7:B818,"&lt;&gt;"))</f>
        <v/>
      </c>
    </row>
    <row r="819">
      <c r="A819" s="16" t="n"/>
      <c r="B819" s="17" t="n"/>
      <c r="C819" s="18" t="n"/>
      <c r="D819" s="18" t="n"/>
      <c r="E819" s="16" t="n"/>
      <c r="F819" s="16" t="n"/>
      <c r="G819" s="16" t="n"/>
      <c r="H819" s="16" t="n"/>
      <c r="I819" s="16" t="n"/>
      <c r="J819" s="16" t="n"/>
      <c r="K819" s="16" t="n"/>
      <c r="L819" s="16" t="n"/>
      <c r="M819" s="19" t="n"/>
      <c r="N819" s="19" t="n"/>
      <c r="O819" s="19" t="n"/>
      <c r="P819" s="19" t="n"/>
      <c r="Q819" s="19" t="n"/>
      <c r="R819" s="20" t="n"/>
      <c r="S819" s="19" t="n"/>
      <c r="T819" s="20" t="n"/>
      <c r="U819" s="20" t="n"/>
      <c r="V819" s="20" t="n"/>
      <c r="W819" s="20" t="n"/>
      <c r="X819" s="21">
        <f>IF(T819="","",T819-IF(U819="",0,U819)-IF(V819="",0,V819)-IF(W819="",0,W819))</f>
        <v/>
      </c>
      <c r="Y819" s="22">
        <f>IF(OR(R819="",R819=0,X819=""),"",X819/R819)</f>
        <v/>
      </c>
      <c r="Z819" s="16" t="n"/>
      <c r="AA819" s="16" t="n"/>
      <c r="AB819" s="16" t="n"/>
      <c r="AC819" s="16" t="n"/>
      <c r="AD819" s="16" t="n"/>
      <c r="AE819" s="16" t="n"/>
      <c r="AF819" s="16" t="n"/>
      <c r="AG819" s="16" t="n"/>
      <c r="AH819" s="23" t="n"/>
      <c r="AI819" s="21">
        <f>IF(X819="","",IF(G819="MXN",X819,IF(AH819="","",X819*AH819)))</f>
        <v/>
      </c>
      <c r="AJ819" s="16" t="n"/>
      <c r="AK819" s="24">
        <f>IF(B819="","",CHOOSE(WEEKDAY(B819,2),"Lunes","Martes","Miércoles","Jueves","Viernes","Sábado","Domingo"))</f>
        <v/>
      </c>
      <c r="AL819" s="24">
        <f>IF(C819="","",IF(HOUR(C819)&lt;6,"00-06",IF(HOUR(C819)&lt;10,"06-10",IF(HOUR(C819)&lt;14,"10-14",IF(HOUR(C819)&lt;18,"14-18",IF(HOUR(C819)&lt;22,"18-22","22-24"))))))</f>
        <v/>
      </c>
      <c r="AM819" s="21">
        <f>IF(B819="","",SUMIFS($X$7:X819,$AJ$7:AJ819,"&lt;&gt;No",$B$7:B819,"&lt;&gt;"))</f>
        <v/>
      </c>
      <c r="AN819" s="22">
        <f>IF(B819="","",SUMIFS($Y$7:Y819,$AJ$7:AJ819,"&lt;&gt;No",$B$7:B819,"&lt;&gt;"))</f>
        <v/>
      </c>
    </row>
    <row r="820">
      <c r="A820" s="16" t="n"/>
      <c r="B820" s="17" t="n"/>
      <c r="C820" s="18" t="n"/>
      <c r="D820" s="18" t="n"/>
      <c r="E820" s="16" t="n"/>
      <c r="F820" s="16" t="n"/>
      <c r="G820" s="16" t="n"/>
      <c r="H820" s="16" t="n"/>
      <c r="I820" s="16" t="n"/>
      <c r="J820" s="16" t="n"/>
      <c r="K820" s="16" t="n"/>
      <c r="L820" s="16" t="n"/>
      <c r="M820" s="19" t="n"/>
      <c r="N820" s="19" t="n"/>
      <c r="O820" s="19" t="n"/>
      <c r="P820" s="19" t="n"/>
      <c r="Q820" s="19" t="n"/>
      <c r="R820" s="20" t="n"/>
      <c r="S820" s="19" t="n"/>
      <c r="T820" s="20" t="n"/>
      <c r="U820" s="20" t="n"/>
      <c r="V820" s="20" t="n"/>
      <c r="W820" s="20" t="n"/>
      <c r="X820" s="21">
        <f>IF(T820="","",T820-IF(U820="",0,U820)-IF(V820="",0,V820)-IF(W820="",0,W820))</f>
        <v/>
      </c>
      <c r="Y820" s="22">
        <f>IF(OR(R820="",R820=0,X820=""),"",X820/R820)</f>
        <v/>
      </c>
      <c r="Z820" s="16" t="n"/>
      <c r="AA820" s="16" t="n"/>
      <c r="AB820" s="16" t="n"/>
      <c r="AC820" s="16" t="n"/>
      <c r="AD820" s="16" t="n"/>
      <c r="AE820" s="16" t="n"/>
      <c r="AF820" s="16" t="n"/>
      <c r="AG820" s="16" t="n"/>
      <c r="AH820" s="23" t="n"/>
      <c r="AI820" s="21">
        <f>IF(X820="","",IF(G820="MXN",X820,IF(AH820="","",X820*AH820)))</f>
        <v/>
      </c>
      <c r="AJ820" s="16" t="n"/>
      <c r="AK820" s="24">
        <f>IF(B820="","",CHOOSE(WEEKDAY(B820,2),"Lunes","Martes","Miércoles","Jueves","Viernes","Sábado","Domingo"))</f>
        <v/>
      </c>
      <c r="AL820" s="24">
        <f>IF(C820="","",IF(HOUR(C820)&lt;6,"00-06",IF(HOUR(C820)&lt;10,"06-10",IF(HOUR(C820)&lt;14,"10-14",IF(HOUR(C820)&lt;18,"14-18",IF(HOUR(C820)&lt;22,"18-22","22-24"))))))</f>
        <v/>
      </c>
      <c r="AM820" s="21">
        <f>IF(B820="","",SUMIFS($X$7:X820,$AJ$7:AJ820,"&lt;&gt;No",$B$7:B820,"&lt;&gt;"))</f>
        <v/>
      </c>
      <c r="AN820" s="22">
        <f>IF(B820="","",SUMIFS($Y$7:Y820,$AJ$7:AJ820,"&lt;&gt;No",$B$7:B820,"&lt;&gt;"))</f>
        <v/>
      </c>
    </row>
    <row r="821">
      <c r="A821" s="16" t="n"/>
      <c r="B821" s="17" t="n"/>
      <c r="C821" s="18" t="n"/>
      <c r="D821" s="18" t="n"/>
      <c r="E821" s="16" t="n"/>
      <c r="F821" s="16" t="n"/>
      <c r="G821" s="16" t="n"/>
      <c r="H821" s="16" t="n"/>
      <c r="I821" s="16" t="n"/>
      <c r="J821" s="16" t="n"/>
      <c r="K821" s="16" t="n"/>
      <c r="L821" s="16" t="n"/>
      <c r="M821" s="19" t="n"/>
      <c r="N821" s="19" t="n"/>
      <c r="O821" s="19" t="n"/>
      <c r="P821" s="19" t="n"/>
      <c r="Q821" s="19" t="n"/>
      <c r="R821" s="20" t="n"/>
      <c r="S821" s="19" t="n"/>
      <c r="T821" s="20" t="n"/>
      <c r="U821" s="20" t="n"/>
      <c r="V821" s="20" t="n"/>
      <c r="W821" s="20" t="n"/>
      <c r="X821" s="21">
        <f>IF(T821="","",T821-IF(U821="",0,U821)-IF(V821="",0,V821)-IF(W821="",0,W821))</f>
        <v/>
      </c>
      <c r="Y821" s="22">
        <f>IF(OR(R821="",R821=0,X821=""),"",X821/R821)</f>
        <v/>
      </c>
      <c r="Z821" s="16" t="n"/>
      <c r="AA821" s="16" t="n"/>
      <c r="AB821" s="16" t="n"/>
      <c r="AC821" s="16" t="n"/>
      <c r="AD821" s="16" t="n"/>
      <c r="AE821" s="16" t="n"/>
      <c r="AF821" s="16" t="n"/>
      <c r="AG821" s="16" t="n"/>
      <c r="AH821" s="23" t="n"/>
      <c r="AI821" s="21">
        <f>IF(X821="","",IF(G821="MXN",X821,IF(AH821="","",X821*AH821)))</f>
        <v/>
      </c>
      <c r="AJ821" s="16" t="n"/>
      <c r="AK821" s="24">
        <f>IF(B821="","",CHOOSE(WEEKDAY(B821,2),"Lunes","Martes","Miércoles","Jueves","Viernes","Sábado","Domingo"))</f>
        <v/>
      </c>
      <c r="AL821" s="24">
        <f>IF(C821="","",IF(HOUR(C821)&lt;6,"00-06",IF(HOUR(C821)&lt;10,"06-10",IF(HOUR(C821)&lt;14,"10-14",IF(HOUR(C821)&lt;18,"14-18",IF(HOUR(C821)&lt;22,"18-22","22-24"))))))</f>
        <v/>
      </c>
      <c r="AM821" s="21">
        <f>IF(B821="","",SUMIFS($X$7:X821,$AJ$7:AJ821,"&lt;&gt;No",$B$7:B821,"&lt;&gt;"))</f>
        <v/>
      </c>
      <c r="AN821" s="22">
        <f>IF(B821="","",SUMIFS($Y$7:Y821,$AJ$7:AJ821,"&lt;&gt;No",$B$7:B821,"&lt;&gt;"))</f>
        <v/>
      </c>
    </row>
    <row r="822">
      <c r="A822" s="16" t="n"/>
      <c r="B822" s="17" t="n"/>
      <c r="C822" s="18" t="n"/>
      <c r="D822" s="18" t="n"/>
      <c r="E822" s="16" t="n"/>
      <c r="F822" s="16" t="n"/>
      <c r="G822" s="16" t="n"/>
      <c r="H822" s="16" t="n"/>
      <c r="I822" s="16" t="n"/>
      <c r="J822" s="16" t="n"/>
      <c r="K822" s="16" t="n"/>
      <c r="L822" s="16" t="n"/>
      <c r="M822" s="19" t="n"/>
      <c r="N822" s="19" t="n"/>
      <c r="O822" s="19" t="n"/>
      <c r="P822" s="19" t="n"/>
      <c r="Q822" s="19" t="n"/>
      <c r="R822" s="20" t="n"/>
      <c r="S822" s="19" t="n"/>
      <c r="T822" s="20" t="n"/>
      <c r="U822" s="20" t="n"/>
      <c r="V822" s="20" t="n"/>
      <c r="W822" s="20" t="n"/>
      <c r="X822" s="21">
        <f>IF(T822="","",T822-IF(U822="",0,U822)-IF(V822="",0,V822)-IF(W822="",0,W822))</f>
        <v/>
      </c>
      <c r="Y822" s="22">
        <f>IF(OR(R822="",R822=0,X822=""),"",X822/R822)</f>
        <v/>
      </c>
      <c r="Z822" s="16" t="n"/>
      <c r="AA822" s="16" t="n"/>
      <c r="AB822" s="16" t="n"/>
      <c r="AC822" s="16" t="n"/>
      <c r="AD822" s="16" t="n"/>
      <c r="AE822" s="16" t="n"/>
      <c r="AF822" s="16" t="n"/>
      <c r="AG822" s="16" t="n"/>
      <c r="AH822" s="23" t="n"/>
      <c r="AI822" s="21">
        <f>IF(X822="","",IF(G822="MXN",X822,IF(AH822="","",X822*AH822)))</f>
        <v/>
      </c>
      <c r="AJ822" s="16" t="n"/>
      <c r="AK822" s="24">
        <f>IF(B822="","",CHOOSE(WEEKDAY(B822,2),"Lunes","Martes","Miércoles","Jueves","Viernes","Sábado","Domingo"))</f>
        <v/>
      </c>
      <c r="AL822" s="24">
        <f>IF(C822="","",IF(HOUR(C822)&lt;6,"00-06",IF(HOUR(C822)&lt;10,"06-10",IF(HOUR(C822)&lt;14,"10-14",IF(HOUR(C822)&lt;18,"14-18",IF(HOUR(C822)&lt;22,"18-22","22-24"))))))</f>
        <v/>
      </c>
      <c r="AM822" s="21">
        <f>IF(B822="","",SUMIFS($X$7:X822,$AJ$7:AJ822,"&lt;&gt;No",$B$7:B822,"&lt;&gt;"))</f>
        <v/>
      </c>
      <c r="AN822" s="22">
        <f>IF(B822="","",SUMIFS($Y$7:Y822,$AJ$7:AJ822,"&lt;&gt;No",$B$7:B822,"&lt;&gt;"))</f>
        <v/>
      </c>
    </row>
    <row r="823">
      <c r="A823" s="16" t="n"/>
      <c r="B823" s="17" t="n"/>
      <c r="C823" s="18" t="n"/>
      <c r="D823" s="18" t="n"/>
      <c r="E823" s="16" t="n"/>
      <c r="F823" s="16" t="n"/>
      <c r="G823" s="16" t="n"/>
      <c r="H823" s="16" t="n"/>
      <c r="I823" s="16" t="n"/>
      <c r="J823" s="16" t="n"/>
      <c r="K823" s="16" t="n"/>
      <c r="L823" s="16" t="n"/>
      <c r="M823" s="19" t="n"/>
      <c r="N823" s="19" t="n"/>
      <c r="O823" s="19" t="n"/>
      <c r="P823" s="19" t="n"/>
      <c r="Q823" s="19" t="n"/>
      <c r="R823" s="20" t="n"/>
      <c r="S823" s="19" t="n"/>
      <c r="T823" s="20" t="n"/>
      <c r="U823" s="20" t="n"/>
      <c r="V823" s="20" t="n"/>
      <c r="W823" s="20" t="n"/>
      <c r="X823" s="21">
        <f>IF(T823="","",T823-IF(U823="",0,U823)-IF(V823="",0,V823)-IF(W823="",0,W823))</f>
        <v/>
      </c>
      <c r="Y823" s="22">
        <f>IF(OR(R823="",R823=0,X823=""),"",X823/R823)</f>
        <v/>
      </c>
      <c r="Z823" s="16" t="n"/>
      <c r="AA823" s="16" t="n"/>
      <c r="AB823" s="16" t="n"/>
      <c r="AC823" s="16" t="n"/>
      <c r="AD823" s="16" t="n"/>
      <c r="AE823" s="16" t="n"/>
      <c r="AF823" s="16" t="n"/>
      <c r="AG823" s="16" t="n"/>
      <c r="AH823" s="23" t="n"/>
      <c r="AI823" s="21">
        <f>IF(X823="","",IF(G823="MXN",X823,IF(AH823="","",X823*AH823)))</f>
        <v/>
      </c>
      <c r="AJ823" s="16" t="n"/>
      <c r="AK823" s="24">
        <f>IF(B823="","",CHOOSE(WEEKDAY(B823,2),"Lunes","Martes","Miércoles","Jueves","Viernes","Sábado","Domingo"))</f>
        <v/>
      </c>
      <c r="AL823" s="24">
        <f>IF(C823="","",IF(HOUR(C823)&lt;6,"00-06",IF(HOUR(C823)&lt;10,"06-10",IF(HOUR(C823)&lt;14,"10-14",IF(HOUR(C823)&lt;18,"14-18",IF(HOUR(C823)&lt;22,"18-22","22-24"))))))</f>
        <v/>
      </c>
      <c r="AM823" s="21">
        <f>IF(B823="","",SUMIFS($X$7:X823,$AJ$7:AJ823,"&lt;&gt;No",$B$7:B823,"&lt;&gt;"))</f>
        <v/>
      </c>
      <c r="AN823" s="22">
        <f>IF(B823="","",SUMIFS($Y$7:Y823,$AJ$7:AJ823,"&lt;&gt;No",$B$7:B823,"&lt;&gt;"))</f>
        <v/>
      </c>
    </row>
    <row r="824">
      <c r="A824" s="16" t="n"/>
      <c r="B824" s="17" t="n"/>
      <c r="C824" s="18" t="n"/>
      <c r="D824" s="18" t="n"/>
      <c r="E824" s="16" t="n"/>
      <c r="F824" s="16" t="n"/>
      <c r="G824" s="16" t="n"/>
      <c r="H824" s="16" t="n"/>
      <c r="I824" s="16" t="n"/>
      <c r="J824" s="16" t="n"/>
      <c r="K824" s="16" t="n"/>
      <c r="L824" s="16" t="n"/>
      <c r="M824" s="19" t="n"/>
      <c r="N824" s="19" t="n"/>
      <c r="O824" s="19" t="n"/>
      <c r="P824" s="19" t="n"/>
      <c r="Q824" s="19" t="n"/>
      <c r="R824" s="20" t="n"/>
      <c r="S824" s="19" t="n"/>
      <c r="T824" s="20" t="n"/>
      <c r="U824" s="20" t="n"/>
      <c r="V824" s="20" t="n"/>
      <c r="W824" s="20" t="n"/>
      <c r="X824" s="21">
        <f>IF(T824="","",T824-IF(U824="",0,U824)-IF(V824="",0,V824)-IF(W824="",0,W824))</f>
        <v/>
      </c>
      <c r="Y824" s="22">
        <f>IF(OR(R824="",R824=0,X824=""),"",X824/R824)</f>
        <v/>
      </c>
      <c r="Z824" s="16" t="n"/>
      <c r="AA824" s="16" t="n"/>
      <c r="AB824" s="16" t="n"/>
      <c r="AC824" s="16" t="n"/>
      <c r="AD824" s="16" t="n"/>
      <c r="AE824" s="16" t="n"/>
      <c r="AF824" s="16" t="n"/>
      <c r="AG824" s="16" t="n"/>
      <c r="AH824" s="23" t="n"/>
      <c r="AI824" s="21">
        <f>IF(X824="","",IF(G824="MXN",X824,IF(AH824="","",X824*AH824)))</f>
        <v/>
      </c>
      <c r="AJ824" s="16" t="n"/>
      <c r="AK824" s="24">
        <f>IF(B824="","",CHOOSE(WEEKDAY(B824,2),"Lunes","Martes","Miércoles","Jueves","Viernes","Sábado","Domingo"))</f>
        <v/>
      </c>
      <c r="AL824" s="24">
        <f>IF(C824="","",IF(HOUR(C824)&lt;6,"00-06",IF(HOUR(C824)&lt;10,"06-10",IF(HOUR(C824)&lt;14,"10-14",IF(HOUR(C824)&lt;18,"14-18",IF(HOUR(C824)&lt;22,"18-22","22-24"))))))</f>
        <v/>
      </c>
      <c r="AM824" s="21">
        <f>IF(B824="","",SUMIFS($X$7:X824,$AJ$7:AJ824,"&lt;&gt;No",$B$7:B824,"&lt;&gt;"))</f>
        <v/>
      </c>
      <c r="AN824" s="22">
        <f>IF(B824="","",SUMIFS($Y$7:Y824,$AJ$7:AJ824,"&lt;&gt;No",$B$7:B824,"&lt;&gt;"))</f>
        <v/>
      </c>
    </row>
    <row r="825">
      <c r="A825" s="16" t="n"/>
      <c r="B825" s="17" t="n"/>
      <c r="C825" s="18" t="n"/>
      <c r="D825" s="18" t="n"/>
      <c r="E825" s="16" t="n"/>
      <c r="F825" s="16" t="n"/>
      <c r="G825" s="16" t="n"/>
      <c r="H825" s="16" t="n"/>
      <c r="I825" s="16" t="n"/>
      <c r="J825" s="16" t="n"/>
      <c r="K825" s="16" t="n"/>
      <c r="L825" s="16" t="n"/>
      <c r="M825" s="19" t="n"/>
      <c r="N825" s="19" t="n"/>
      <c r="O825" s="19" t="n"/>
      <c r="P825" s="19" t="n"/>
      <c r="Q825" s="19" t="n"/>
      <c r="R825" s="20" t="n"/>
      <c r="S825" s="19" t="n"/>
      <c r="T825" s="20" t="n"/>
      <c r="U825" s="20" t="n"/>
      <c r="V825" s="20" t="n"/>
      <c r="W825" s="20" t="n"/>
      <c r="X825" s="21">
        <f>IF(T825="","",T825-IF(U825="",0,U825)-IF(V825="",0,V825)-IF(W825="",0,W825))</f>
        <v/>
      </c>
      <c r="Y825" s="22">
        <f>IF(OR(R825="",R825=0,X825=""),"",X825/R825)</f>
        <v/>
      </c>
      <c r="Z825" s="16" t="n"/>
      <c r="AA825" s="16" t="n"/>
      <c r="AB825" s="16" t="n"/>
      <c r="AC825" s="16" t="n"/>
      <c r="AD825" s="16" t="n"/>
      <c r="AE825" s="16" t="n"/>
      <c r="AF825" s="16" t="n"/>
      <c r="AG825" s="16" t="n"/>
      <c r="AH825" s="23" t="n"/>
      <c r="AI825" s="21">
        <f>IF(X825="","",IF(G825="MXN",X825,IF(AH825="","",X825*AH825)))</f>
        <v/>
      </c>
      <c r="AJ825" s="16" t="n"/>
      <c r="AK825" s="24">
        <f>IF(B825="","",CHOOSE(WEEKDAY(B825,2),"Lunes","Martes","Miércoles","Jueves","Viernes","Sábado","Domingo"))</f>
        <v/>
      </c>
      <c r="AL825" s="24">
        <f>IF(C825="","",IF(HOUR(C825)&lt;6,"00-06",IF(HOUR(C825)&lt;10,"06-10",IF(HOUR(C825)&lt;14,"10-14",IF(HOUR(C825)&lt;18,"14-18",IF(HOUR(C825)&lt;22,"18-22","22-24"))))))</f>
        <v/>
      </c>
      <c r="AM825" s="21">
        <f>IF(B825="","",SUMIFS($X$7:X825,$AJ$7:AJ825,"&lt;&gt;No",$B$7:B825,"&lt;&gt;"))</f>
        <v/>
      </c>
      <c r="AN825" s="22">
        <f>IF(B825="","",SUMIFS($Y$7:Y825,$AJ$7:AJ825,"&lt;&gt;No",$B$7:B825,"&lt;&gt;"))</f>
        <v/>
      </c>
    </row>
    <row r="826">
      <c r="A826" s="16" t="n"/>
      <c r="B826" s="17" t="n"/>
      <c r="C826" s="18" t="n"/>
      <c r="D826" s="18" t="n"/>
      <c r="E826" s="16" t="n"/>
      <c r="F826" s="16" t="n"/>
      <c r="G826" s="16" t="n"/>
      <c r="H826" s="16" t="n"/>
      <c r="I826" s="16" t="n"/>
      <c r="J826" s="16" t="n"/>
      <c r="K826" s="16" t="n"/>
      <c r="L826" s="16" t="n"/>
      <c r="M826" s="19" t="n"/>
      <c r="N826" s="19" t="n"/>
      <c r="O826" s="19" t="n"/>
      <c r="P826" s="19" t="n"/>
      <c r="Q826" s="19" t="n"/>
      <c r="R826" s="20" t="n"/>
      <c r="S826" s="19" t="n"/>
      <c r="T826" s="20" t="n"/>
      <c r="U826" s="20" t="n"/>
      <c r="V826" s="20" t="n"/>
      <c r="W826" s="20" t="n"/>
      <c r="X826" s="21">
        <f>IF(T826="","",T826-IF(U826="",0,U826)-IF(V826="",0,V826)-IF(W826="",0,W826))</f>
        <v/>
      </c>
      <c r="Y826" s="22">
        <f>IF(OR(R826="",R826=0,X826=""),"",X826/R826)</f>
        <v/>
      </c>
      <c r="Z826" s="16" t="n"/>
      <c r="AA826" s="16" t="n"/>
      <c r="AB826" s="16" t="n"/>
      <c r="AC826" s="16" t="n"/>
      <c r="AD826" s="16" t="n"/>
      <c r="AE826" s="16" t="n"/>
      <c r="AF826" s="16" t="n"/>
      <c r="AG826" s="16" t="n"/>
      <c r="AH826" s="23" t="n"/>
      <c r="AI826" s="21">
        <f>IF(X826="","",IF(G826="MXN",X826,IF(AH826="","",X826*AH826)))</f>
        <v/>
      </c>
      <c r="AJ826" s="16" t="n"/>
      <c r="AK826" s="24">
        <f>IF(B826="","",CHOOSE(WEEKDAY(B826,2),"Lunes","Martes","Miércoles","Jueves","Viernes","Sábado","Domingo"))</f>
        <v/>
      </c>
      <c r="AL826" s="24">
        <f>IF(C826="","",IF(HOUR(C826)&lt;6,"00-06",IF(HOUR(C826)&lt;10,"06-10",IF(HOUR(C826)&lt;14,"10-14",IF(HOUR(C826)&lt;18,"14-18",IF(HOUR(C826)&lt;22,"18-22","22-24"))))))</f>
        <v/>
      </c>
      <c r="AM826" s="21">
        <f>IF(B826="","",SUMIFS($X$7:X826,$AJ$7:AJ826,"&lt;&gt;No",$B$7:B826,"&lt;&gt;"))</f>
        <v/>
      </c>
      <c r="AN826" s="22">
        <f>IF(B826="","",SUMIFS($Y$7:Y826,$AJ$7:AJ826,"&lt;&gt;No",$B$7:B826,"&lt;&gt;"))</f>
        <v/>
      </c>
    </row>
    <row r="827">
      <c r="A827" s="16" t="n"/>
      <c r="B827" s="17" t="n"/>
      <c r="C827" s="18" t="n"/>
      <c r="D827" s="18" t="n"/>
      <c r="E827" s="16" t="n"/>
      <c r="F827" s="16" t="n"/>
      <c r="G827" s="16" t="n"/>
      <c r="H827" s="16" t="n"/>
      <c r="I827" s="16" t="n"/>
      <c r="J827" s="16" t="n"/>
      <c r="K827" s="16" t="n"/>
      <c r="L827" s="16" t="n"/>
      <c r="M827" s="19" t="n"/>
      <c r="N827" s="19" t="n"/>
      <c r="O827" s="19" t="n"/>
      <c r="P827" s="19" t="n"/>
      <c r="Q827" s="19" t="n"/>
      <c r="R827" s="20" t="n"/>
      <c r="S827" s="19" t="n"/>
      <c r="T827" s="20" t="n"/>
      <c r="U827" s="20" t="n"/>
      <c r="V827" s="20" t="n"/>
      <c r="W827" s="20" t="n"/>
      <c r="X827" s="21">
        <f>IF(T827="","",T827-IF(U827="",0,U827)-IF(V827="",0,V827)-IF(W827="",0,W827))</f>
        <v/>
      </c>
      <c r="Y827" s="22">
        <f>IF(OR(R827="",R827=0,X827=""),"",X827/R827)</f>
        <v/>
      </c>
      <c r="Z827" s="16" t="n"/>
      <c r="AA827" s="16" t="n"/>
      <c r="AB827" s="16" t="n"/>
      <c r="AC827" s="16" t="n"/>
      <c r="AD827" s="16" t="n"/>
      <c r="AE827" s="16" t="n"/>
      <c r="AF827" s="16" t="n"/>
      <c r="AG827" s="16" t="n"/>
      <c r="AH827" s="23" t="n"/>
      <c r="AI827" s="21">
        <f>IF(X827="","",IF(G827="MXN",X827,IF(AH827="","",X827*AH827)))</f>
        <v/>
      </c>
      <c r="AJ827" s="16" t="n"/>
      <c r="AK827" s="24">
        <f>IF(B827="","",CHOOSE(WEEKDAY(B827,2),"Lunes","Martes","Miércoles","Jueves","Viernes","Sábado","Domingo"))</f>
        <v/>
      </c>
      <c r="AL827" s="24">
        <f>IF(C827="","",IF(HOUR(C827)&lt;6,"00-06",IF(HOUR(C827)&lt;10,"06-10",IF(HOUR(C827)&lt;14,"10-14",IF(HOUR(C827)&lt;18,"14-18",IF(HOUR(C827)&lt;22,"18-22","22-24"))))))</f>
        <v/>
      </c>
      <c r="AM827" s="21">
        <f>IF(B827="","",SUMIFS($X$7:X827,$AJ$7:AJ827,"&lt;&gt;No",$B$7:B827,"&lt;&gt;"))</f>
        <v/>
      </c>
      <c r="AN827" s="22">
        <f>IF(B827="","",SUMIFS($Y$7:Y827,$AJ$7:AJ827,"&lt;&gt;No",$B$7:B827,"&lt;&gt;"))</f>
        <v/>
      </c>
    </row>
    <row r="828">
      <c r="A828" s="16" t="n"/>
      <c r="B828" s="17" t="n"/>
      <c r="C828" s="18" t="n"/>
      <c r="D828" s="18" t="n"/>
      <c r="E828" s="16" t="n"/>
      <c r="F828" s="16" t="n"/>
      <c r="G828" s="16" t="n"/>
      <c r="H828" s="16" t="n"/>
      <c r="I828" s="16" t="n"/>
      <c r="J828" s="16" t="n"/>
      <c r="K828" s="16" t="n"/>
      <c r="L828" s="16" t="n"/>
      <c r="M828" s="19" t="n"/>
      <c r="N828" s="19" t="n"/>
      <c r="O828" s="19" t="n"/>
      <c r="P828" s="19" t="n"/>
      <c r="Q828" s="19" t="n"/>
      <c r="R828" s="20" t="n"/>
      <c r="S828" s="19" t="n"/>
      <c r="T828" s="20" t="n"/>
      <c r="U828" s="20" t="n"/>
      <c r="V828" s="20" t="n"/>
      <c r="W828" s="20" t="n"/>
      <c r="X828" s="21">
        <f>IF(T828="","",T828-IF(U828="",0,U828)-IF(V828="",0,V828)-IF(W828="",0,W828))</f>
        <v/>
      </c>
      <c r="Y828" s="22">
        <f>IF(OR(R828="",R828=0,X828=""),"",X828/R828)</f>
        <v/>
      </c>
      <c r="Z828" s="16" t="n"/>
      <c r="AA828" s="16" t="n"/>
      <c r="AB828" s="16" t="n"/>
      <c r="AC828" s="16" t="n"/>
      <c r="AD828" s="16" t="n"/>
      <c r="AE828" s="16" t="n"/>
      <c r="AF828" s="16" t="n"/>
      <c r="AG828" s="16" t="n"/>
      <c r="AH828" s="23" t="n"/>
      <c r="AI828" s="21">
        <f>IF(X828="","",IF(G828="MXN",X828,IF(AH828="","",X828*AH828)))</f>
        <v/>
      </c>
      <c r="AJ828" s="16" t="n"/>
      <c r="AK828" s="24">
        <f>IF(B828="","",CHOOSE(WEEKDAY(B828,2),"Lunes","Martes","Miércoles","Jueves","Viernes","Sábado","Domingo"))</f>
        <v/>
      </c>
      <c r="AL828" s="24">
        <f>IF(C828="","",IF(HOUR(C828)&lt;6,"00-06",IF(HOUR(C828)&lt;10,"06-10",IF(HOUR(C828)&lt;14,"10-14",IF(HOUR(C828)&lt;18,"14-18",IF(HOUR(C828)&lt;22,"18-22","22-24"))))))</f>
        <v/>
      </c>
      <c r="AM828" s="21">
        <f>IF(B828="","",SUMIFS($X$7:X828,$AJ$7:AJ828,"&lt;&gt;No",$B$7:B828,"&lt;&gt;"))</f>
        <v/>
      </c>
      <c r="AN828" s="22">
        <f>IF(B828="","",SUMIFS($Y$7:Y828,$AJ$7:AJ828,"&lt;&gt;No",$B$7:B828,"&lt;&gt;"))</f>
        <v/>
      </c>
    </row>
    <row r="829">
      <c r="A829" s="16" t="n"/>
      <c r="B829" s="17" t="n"/>
      <c r="C829" s="18" t="n"/>
      <c r="D829" s="18" t="n"/>
      <c r="E829" s="16" t="n"/>
      <c r="F829" s="16" t="n"/>
      <c r="G829" s="16" t="n"/>
      <c r="H829" s="16" t="n"/>
      <c r="I829" s="16" t="n"/>
      <c r="J829" s="16" t="n"/>
      <c r="K829" s="16" t="n"/>
      <c r="L829" s="16" t="n"/>
      <c r="M829" s="19" t="n"/>
      <c r="N829" s="19" t="n"/>
      <c r="O829" s="19" t="n"/>
      <c r="P829" s="19" t="n"/>
      <c r="Q829" s="19" t="n"/>
      <c r="R829" s="20" t="n"/>
      <c r="S829" s="19" t="n"/>
      <c r="T829" s="20" t="n"/>
      <c r="U829" s="20" t="n"/>
      <c r="V829" s="20" t="n"/>
      <c r="W829" s="20" t="n"/>
      <c r="X829" s="21">
        <f>IF(T829="","",T829-IF(U829="",0,U829)-IF(V829="",0,V829)-IF(W829="",0,W829))</f>
        <v/>
      </c>
      <c r="Y829" s="22">
        <f>IF(OR(R829="",R829=0,X829=""),"",X829/R829)</f>
        <v/>
      </c>
      <c r="Z829" s="16" t="n"/>
      <c r="AA829" s="16" t="n"/>
      <c r="AB829" s="16" t="n"/>
      <c r="AC829" s="16" t="n"/>
      <c r="AD829" s="16" t="n"/>
      <c r="AE829" s="16" t="n"/>
      <c r="AF829" s="16" t="n"/>
      <c r="AG829" s="16" t="n"/>
      <c r="AH829" s="23" t="n"/>
      <c r="AI829" s="21">
        <f>IF(X829="","",IF(G829="MXN",X829,IF(AH829="","",X829*AH829)))</f>
        <v/>
      </c>
      <c r="AJ829" s="16" t="n"/>
      <c r="AK829" s="24">
        <f>IF(B829="","",CHOOSE(WEEKDAY(B829,2),"Lunes","Martes","Miércoles","Jueves","Viernes","Sábado","Domingo"))</f>
        <v/>
      </c>
      <c r="AL829" s="24">
        <f>IF(C829="","",IF(HOUR(C829)&lt;6,"00-06",IF(HOUR(C829)&lt;10,"06-10",IF(HOUR(C829)&lt;14,"10-14",IF(HOUR(C829)&lt;18,"14-18",IF(HOUR(C829)&lt;22,"18-22","22-24"))))))</f>
        <v/>
      </c>
      <c r="AM829" s="21">
        <f>IF(B829="","",SUMIFS($X$7:X829,$AJ$7:AJ829,"&lt;&gt;No",$B$7:B829,"&lt;&gt;"))</f>
        <v/>
      </c>
      <c r="AN829" s="22">
        <f>IF(B829="","",SUMIFS($Y$7:Y829,$AJ$7:AJ829,"&lt;&gt;No",$B$7:B829,"&lt;&gt;"))</f>
        <v/>
      </c>
    </row>
    <row r="830">
      <c r="A830" s="16" t="n"/>
      <c r="B830" s="17" t="n"/>
      <c r="C830" s="18" t="n"/>
      <c r="D830" s="18" t="n"/>
      <c r="E830" s="16" t="n"/>
      <c r="F830" s="16" t="n"/>
      <c r="G830" s="16" t="n"/>
      <c r="H830" s="16" t="n"/>
      <c r="I830" s="16" t="n"/>
      <c r="J830" s="16" t="n"/>
      <c r="K830" s="16" t="n"/>
      <c r="L830" s="16" t="n"/>
      <c r="M830" s="19" t="n"/>
      <c r="N830" s="19" t="n"/>
      <c r="O830" s="19" t="n"/>
      <c r="P830" s="19" t="n"/>
      <c r="Q830" s="19" t="n"/>
      <c r="R830" s="20" t="n"/>
      <c r="S830" s="19" t="n"/>
      <c r="T830" s="20" t="n"/>
      <c r="U830" s="20" t="n"/>
      <c r="V830" s="20" t="n"/>
      <c r="W830" s="20" t="n"/>
      <c r="X830" s="21">
        <f>IF(T830="","",T830-IF(U830="",0,U830)-IF(V830="",0,V830)-IF(W830="",0,W830))</f>
        <v/>
      </c>
      <c r="Y830" s="22">
        <f>IF(OR(R830="",R830=0,X830=""),"",X830/R830)</f>
        <v/>
      </c>
      <c r="Z830" s="16" t="n"/>
      <c r="AA830" s="16" t="n"/>
      <c r="AB830" s="16" t="n"/>
      <c r="AC830" s="16" t="n"/>
      <c r="AD830" s="16" t="n"/>
      <c r="AE830" s="16" t="n"/>
      <c r="AF830" s="16" t="n"/>
      <c r="AG830" s="16" t="n"/>
      <c r="AH830" s="23" t="n"/>
      <c r="AI830" s="21">
        <f>IF(X830="","",IF(G830="MXN",X830,IF(AH830="","",X830*AH830)))</f>
        <v/>
      </c>
      <c r="AJ830" s="16" t="n"/>
      <c r="AK830" s="24">
        <f>IF(B830="","",CHOOSE(WEEKDAY(B830,2),"Lunes","Martes","Miércoles","Jueves","Viernes","Sábado","Domingo"))</f>
        <v/>
      </c>
      <c r="AL830" s="24">
        <f>IF(C830="","",IF(HOUR(C830)&lt;6,"00-06",IF(HOUR(C830)&lt;10,"06-10",IF(HOUR(C830)&lt;14,"10-14",IF(HOUR(C830)&lt;18,"14-18",IF(HOUR(C830)&lt;22,"18-22","22-24"))))))</f>
        <v/>
      </c>
      <c r="AM830" s="21">
        <f>IF(B830="","",SUMIFS($X$7:X830,$AJ$7:AJ830,"&lt;&gt;No",$B$7:B830,"&lt;&gt;"))</f>
        <v/>
      </c>
      <c r="AN830" s="22">
        <f>IF(B830="","",SUMIFS($Y$7:Y830,$AJ$7:AJ830,"&lt;&gt;No",$B$7:B830,"&lt;&gt;"))</f>
        <v/>
      </c>
    </row>
    <row r="831">
      <c r="A831" s="16" t="n"/>
      <c r="B831" s="17" t="n"/>
      <c r="C831" s="18" t="n"/>
      <c r="D831" s="18" t="n"/>
      <c r="E831" s="16" t="n"/>
      <c r="F831" s="16" t="n"/>
      <c r="G831" s="16" t="n"/>
      <c r="H831" s="16" t="n"/>
      <c r="I831" s="16" t="n"/>
      <c r="J831" s="16" t="n"/>
      <c r="K831" s="16" t="n"/>
      <c r="L831" s="16" t="n"/>
      <c r="M831" s="19" t="n"/>
      <c r="N831" s="19" t="n"/>
      <c r="O831" s="19" t="n"/>
      <c r="P831" s="19" t="n"/>
      <c r="Q831" s="19" t="n"/>
      <c r="R831" s="20" t="n"/>
      <c r="S831" s="19" t="n"/>
      <c r="T831" s="20" t="n"/>
      <c r="U831" s="20" t="n"/>
      <c r="V831" s="20" t="n"/>
      <c r="W831" s="20" t="n"/>
      <c r="X831" s="21">
        <f>IF(T831="","",T831-IF(U831="",0,U831)-IF(V831="",0,V831)-IF(W831="",0,W831))</f>
        <v/>
      </c>
      <c r="Y831" s="22">
        <f>IF(OR(R831="",R831=0,X831=""),"",X831/R831)</f>
        <v/>
      </c>
      <c r="Z831" s="16" t="n"/>
      <c r="AA831" s="16" t="n"/>
      <c r="AB831" s="16" t="n"/>
      <c r="AC831" s="16" t="n"/>
      <c r="AD831" s="16" t="n"/>
      <c r="AE831" s="16" t="n"/>
      <c r="AF831" s="16" t="n"/>
      <c r="AG831" s="16" t="n"/>
      <c r="AH831" s="23" t="n"/>
      <c r="AI831" s="21">
        <f>IF(X831="","",IF(G831="MXN",X831,IF(AH831="","",X831*AH831)))</f>
        <v/>
      </c>
      <c r="AJ831" s="16" t="n"/>
      <c r="AK831" s="24">
        <f>IF(B831="","",CHOOSE(WEEKDAY(B831,2),"Lunes","Martes","Miércoles","Jueves","Viernes","Sábado","Domingo"))</f>
        <v/>
      </c>
      <c r="AL831" s="24">
        <f>IF(C831="","",IF(HOUR(C831)&lt;6,"00-06",IF(HOUR(C831)&lt;10,"06-10",IF(HOUR(C831)&lt;14,"10-14",IF(HOUR(C831)&lt;18,"14-18",IF(HOUR(C831)&lt;22,"18-22","22-24"))))))</f>
        <v/>
      </c>
      <c r="AM831" s="21">
        <f>IF(B831="","",SUMIFS($X$7:X831,$AJ$7:AJ831,"&lt;&gt;No",$B$7:B831,"&lt;&gt;"))</f>
        <v/>
      </c>
      <c r="AN831" s="22">
        <f>IF(B831="","",SUMIFS($Y$7:Y831,$AJ$7:AJ831,"&lt;&gt;No",$B$7:B831,"&lt;&gt;"))</f>
        <v/>
      </c>
    </row>
    <row r="832">
      <c r="A832" s="16" t="n"/>
      <c r="B832" s="17" t="n"/>
      <c r="C832" s="18" t="n"/>
      <c r="D832" s="18" t="n"/>
      <c r="E832" s="16" t="n"/>
      <c r="F832" s="16" t="n"/>
      <c r="G832" s="16" t="n"/>
      <c r="H832" s="16" t="n"/>
      <c r="I832" s="16" t="n"/>
      <c r="J832" s="16" t="n"/>
      <c r="K832" s="16" t="n"/>
      <c r="L832" s="16" t="n"/>
      <c r="M832" s="19" t="n"/>
      <c r="N832" s="19" t="n"/>
      <c r="O832" s="19" t="n"/>
      <c r="P832" s="19" t="n"/>
      <c r="Q832" s="19" t="n"/>
      <c r="R832" s="20" t="n"/>
      <c r="S832" s="19" t="n"/>
      <c r="T832" s="20" t="n"/>
      <c r="U832" s="20" t="n"/>
      <c r="V832" s="20" t="n"/>
      <c r="W832" s="20" t="n"/>
      <c r="X832" s="21">
        <f>IF(T832="","",T832-IF(U832="",0,U832)-IF(V832="",0,V832)-IF(W832="",0,W832))</f>
        <v/>
      </c>
      <c r="Y832" s="22">
        <f>IF(OR(R832="",R832=0,X832=""),"",X832/R832)</f>
        <v/>
      </c>
      <c r="Z832" s="16" t="n"/>
      <c r="AA832" s="16" t="n"/>
      <c r="AB832" s="16" t="n"/>
      <c r="AC832" s="16" t="n"/>
      <c r="AD832" s="16" t="n"/>
      <c r="AE832" s="16" t="n"/>
      <c r="AF832" s="16" t="n"/>
      <c r="AG832" s="16" t="n"/>
      <c r="AH832" s="23" t="n"/>
      <c r="AI832" s="21">
        <f>IF(X832="","",IF(G832="MXN",X832,IF(AH832="","",X832*AH832)))</f>
        <v/>
      </c>
      <c r="AJ832" s="16" t="n"/>
      <c r="AK832" s="24">
        <f>IF(B832="","",CHOOSE(WEEKDAY(B832,2),"Lunes","Martes","Miércoles","Jueves","Viernes","Sábado","Domingo"))</f>
        <v/>
      </c>
      <c r="AL832" s="24">
        <f>IF(C832="","",IF(HOUR(C832)&lt;6,"00-06",IF(HOUR(C832)&lt;10,"06-10",IF(HOUR(C832)&lt;14,"10-14",IF(HOUR(C832)&lt;18,"14-18",IF(HOUR(C832)&lt;22,"18-22","22-24"))))))</f>
        <v/>
      </c>
      <c r="AM832" s="21">
        <f>IF(B832="","",SUMIFS($X$7:X832,$AJ$7:AJ832,"&lt;&gt;No",$B$7:B832,"&lt;&gt;"))</f>
        <v/>
      </c>
      <c r="AN832" s="22">
        <f>IF(B832="","",SUMIFS($Y$7:Y832,$AJ$7:AJ832,"&lt;&gt;No",$B$7:B832,"&lt;&gt;"))</f>
        <v/>
      </c>
    </row>
    <row r="833">
      <c r="A833" s="16" t="n"/>
      <c r="B833" s="17" t="n"/>
      <c r="C833" s="18" t="n"/>
      <c r="D833" s="18" t="n"/>
      <c r="E833" s="16" t="n"/>
      <c r="F833" s="16" t="n"/>
      <c r="G833" s="16" t="n"/>
      <c r="H833" s="16" t="n"/>
      <c r="I833" s="16" t="n"/>
      <c r="J833" s="16" t="n"/>
      <c r="K833" s="16" t="n"/>
      <c r="L833" s="16" t="n"/>
      <c r="M833" s="19" t="n"/>
      <c r="N833" s="19" t="n"/>
      <c r="O833" s="19" t="n"/>
      <c r="P833" s="19" t="n"/>
      <c r="Q833" s="19" t="n"/>
      <c r="R833" s="20" t="n"/>
      <c r="S833" s="19" t="n"/>
      <c r="T833" s="20" t="n"/>
      <c r="U833" s="20" t="n"/>
      <c r="V833" s="20" t="n"/>
      <c r="W833" s="20" t="n"/>
      <c r="X833" s="21">
        <f>IF(T833="","",T833-IF(U833="",0,U833)-IF(V833="",0,V833)-IF(W833="",0,W833))</f>
        <v/>
      </c>
      <c r="Y833" s="22">
        <f>IF(OR(R833="",R833=0,X833=""),"",X833/R833)</f>
        <v/>
      </c>
      <c r="Z833" s="16" t="n"/>
      <c r="AA833" s="16" t="n"/>
      <c r="AB833" s="16" t="n"/>
      <c r="AC833" s="16" t="n"/>
      <c r="AD833" s="16" t="n"/>
      <c r="AE833" s="16" t="n"/>
      <c r="AF833" s="16" t="n"/>
      <c r="AG833" s="16" t="n"/>
      <c r="AH833" s="23" t="n"/>
      <c r="AI833" s="21">
        <f>IF(X833="","",IF(G833="MXN",X833,IF(AH833="","",X833*AH833)))</f>
        <v/>
      </c>
      <c r="AJ833" s="16" t="n"/>
      <c r="AK833" s="24">
        <f>IF(B833="","",CHOOSE(WEEKDAY(B833,2),"Lunes","Martes","Miércoles","Jueves","Viernes","Sábado","Domingo"))</f>
        <v/>
      </c>
      <c r="AL833" s="24">
        <f>IF(C833="","",IF(HOUR(C833)&lt;6,"00-06",IF(HOUR(C833)&lt;10,"06-10",IF(HOUR(C833)&lt;14,"10-14",IF(HOUR(C833)&lt;18,"14-18",IF(HOUR(C833)&lt;22,"18-22","22-24"))))))</f>
        <v/>
      </c>
      <c r="AM833" s="21">
        <f>IF(B833="","",SUMIFS($X$7:X833,$AJ$7:AJ833,"&lt;&gt;No",$B$7:B833,"&lt;&gt;"))</f>
        <v/>
      </c>
      <c r="AN833" s="22">
        <f>IF(B833="","",SUMIFS($Y$7:Y833,$AJ$7:AJ833,"&lt;&gt;No",$B$7:B833,"&lt;&gt;"))</f>
        <v/>
      </c>
    </row>
    <row r="834">
      <c r="A834" s="16" t="n"/>
      <c r="B834" s="17" t="n"/>
      <c r="C834" s="18" t="n"/>
      <c r="D834" s="18" t="n"/>
      <c r="E834" s="16" t="n"/>
      <c r="F834" s="16" t="n"/>
      <c r="G834" s="16" t="n"/>
      <c r="H834" s="16" t="n"/>
      <c r="I834" s="16" t="n"/>
      <c r="J834" s="16" t="n"/>
      <c r="K834" s="16" t="n"/>
      <c r="L834" s="16" t="n"/>
      <c r="M834" s="19" t="n"/>
      <c r="N834" s="19" t="n"/>
      <c r="O834" s="19" t="n"/>
      <c r="P834" s="19" t="n"/>
      <c r="Q834" s="19" t="n"/>
      <c r="R834" s="20" t="n"/>
      <c r="S834" s="19" t="n"/>
      <c r="T834" s="20" t="n"/>
      <c r="U834" s="20" t="n"/>
      <c r="V834" s="20" t="n"/>
      <c r="W834" s="20" t="n"/>
      <c r="X834" s="21">
        <f>IF(T834="","",T834-IF(U834="",0,U834)-IF(V834="",0,V834)-IF(W834="",0,W834))</f>
        <v/>
      </c>
      <c r="Y834" s="22">
        <f>IF(OR(R834="",R834=0,X834=""),"",X834/R834)</f>
        <v/>
      </c>
      <c r="Z834" s="16" t="n"/>
      <c r="AA834" s="16" t="n"/>
      <c r="AB834" s="16" t="n"/>
      <c r="AC834" s="16" t="n"/>
      <c r="AD834" s="16" t="n"/>
      <c r="AE834" s="16" t="n"/>
      <c r="AF834" s="16" t="n"/>
      <c r="AG834" s="16" t="n"/>
      <c r="AH834" s="23" t="n"/>
      <c r="AI834" s="21">
        <f>IF(X834="","",IF(G834="MXN",X834,IF(AH834="","",X834*AH834)))</f>
        <v/>
      </c>
      <c r="AJ834" s="16" t="n"/>
      <c r="AK834" s="24">
        <f>IF(B834="","",CHOOSE(WEEKDAY(B834,2),"Lunes","Martes","Miércoles","Jueves","Viernes","Sábado","Domingo"))</f>
        <v/>
      </c>
      <c r="AL834" s="24">
        <f>IF(C834="","",IF(HOUR(C834)&lt;6,"00-06",IF(HOUR(C834)&lt;10,"06-10",IF(HOUR(C834)&lt;14,"10-14",IF(HOUR(C834)&lt;18,"14-18",IF(HOUR(C834)&lt;22,"18-22","22-24"))))))</f>
        <v/>
      </c>
      <c r="AM834" s="21">
        <f>IF(B834="","",SUMIFS($X$7:X834,$AJ$7:AJ834,"&lt;&gt;No",$B$7:B834,"&lt;&gt;"))</f>
        <v/>
      </c>
      <c r="AN834" s="22">
        <f>IF(B834="","",SUMIFS($Y$7:Y834,$AJ$7:AJ834,"&lt;&gt;No",$B$7:B834,"&lt;&gt;"))</f>
        <v/>
      </c>
    </row>
    <row r="835">
      <c r="A835" s="16" t="n"/>
      <c r="B835" s="17" t="n"/>
      <c r="C835" s="18" t="n"/>
      <c r="D835" s="18" t="n"/>
      <c r="E835" s="16" t="n"/>
      <c r="F835" s="16" t="n"/>
      <c r="G835" s="16" t="n"/>
      <c r="H835" s="16" t="n"/>
      <c r="I835" s="16" t="n"/>
      <c r="J835" s="16" t="n"/>
      <c r="K835" s="16" t="n"/>
      <c r="L835" s="16" t="n"/>
      <c r="M835" s="19" t="n"/>
      <c r="N835" s="19" t="n"/>
      <c r="O835" s="19" t="n"/>
      <c r="P835" s="19" t="n"/>
      <c r="Q835" s="19" t="n"/>
      <c r="R835" s="20" t="n"/>
      <c r="S835" s="19" t="n"/>
      <c r="T835" s="20" t="n"/>
      <c r="U835" s="20" t="n"/>
      <c r="V835" s="20" t="n"/>
      <c r="W835" s="20" t="n"/>
      <c r="X835" s="21">
        <f>IF(T835="","",T835-IF(U835="",0,U835)-IF(V835="",0,V835)-IF(W835="",0,W835))</f>
        <v/>
      </c>
      <c r="Y835" s="22">
        <f>IF(OR(R835="",R835=0,X835=""),"",X835/R835)</f>
        <v/>
      </c>
      <c r="Z835" s="16" t="n"/>
      <c r="AA835" s="16" t="n"/>
      <c r="AB835" s="16" t="n"/>
      <c r="AC835" s="16" t="n"/>
      <c r="AD835" s="16" t="n"/>
      <c r="AE835" s="16" t="n"/>
      <c r="AF835" s="16" t="n"/>
      <c r="AG835" s="16" t="n"/>
      <c r="AH835" s="23" t="n"/>
      <c r="AI835" s="21">
        <f>IF(X835="","",IF(G835="MXN",X835,IF(AH835="","",X835*AH835)))</f>
        <v/>
      </c>
      <c r="AJ835" s="16" t="n"/>
      <c r="AK835" s="24">
        <f>IF(B835="","",CHOOSE(WEEKDAY(B835,2),"Lunes","Martes","Miércoles","Jueves","Viernes","Sábado","Domingo"))</f>
        <v/>
      </c>
      <c r="AL835" s="24">
        <f>IF(C835="","",IF(HOUR(C835)&lt;6,"00-06",IF(HOUR(C835)&lt;10,"06-10",IF(HOUR(C835)&lt;14,"10-14",IF(HOUR(C835)&lt;18,"14-18",IF(HOUR(C835)&lt;22,"18-22","22-24"))))))</f>
        <v/>
      </c>
      <c r="AM835" s="21">
        <f>IF(B835="","",SUMIFS($X$7:X835,$AJ$7:AJ835,"&lt;&gt;No",$B$7:B835,"&lt;&gt;"))</f>
        <v/>
      </c>
      <c r="AN835" s="22">
        <f>IF(B835="","",SUMIFS($Y$7:Y835,$AJ$7:AJ835,"&lt;&gt;No",$B$7:B835,"&lt;&gt;"))</f>
        <v/>
      </c>
    </row>
    <row r="836">
      <c r="A836" s="16" t="n"/>
      <c r="B836" s="17" t="n"/>
      <c r="C836" s="18" t="n"/>
      <c r="D836" s="18" t="n"/>
      <c r="E836" s="16" t="n"/>
      <c r="F836" s="16" t="n"/>
      <c r="G836" s="16" t="n"/>
      <c r="H836" s="16" t="n"/>
      <c r="I836" s="16" t="n"/>
      <c r="J836" s="16" t="n"/>
      <c r="K836" s="16" t="n"/>
      <c r="L836" s="16" t="n"/>
      <c r="M836" s="19" t="n"/>
      <c r="N836" s="19" t="n"/>
      <c r="O836" s="19" t="n"/>
      <c r="P836" s="19" t="n"/>
      <c r="Q836" s="19" t="n"/>
      <c r="R836" s="20" t="n"/>
      <c r="S836" s="19" t="n"/>
      <c r="T836" s="20" t="n"/>
      <c r="U836" s="20" t="n"/>
      <c r="V836" s="20" t="n"/>
      <c r="W836" s="20" t="n"/>
      <c r="X836" s="21">
        <f>IF(T836="","",T836-IF(U836="",0,U836)-IF(V836="",0,V836)-IF(W836="",0,W836))</f>
        <v/>
      </c>
      <c r="Y836" s="22">
        <f>IF(OR(R836="",R836=0,X836=""),"",X836/R836)</f>
        <v/>
      </c>
      <c r="Z836" s="16" t="n"/>
      <c r="AA836" s="16" t="n"/>
      <c r="AB836" s="16" t="n"/>
      <c r="AC836" s="16" t="n"/>
      <c r="AD836" s="16" t="n"/>
      <c r="AE836" s="16" t="n"/>
      <c r="AF836" s="16" t="n"/>
      <c r="AG836" s="16" t="n"/>
      <c r="AH836" s="23" t="n"/>
      <c r="AI836" s="21">
        <f>IF(X836="","",IF(G836="MXN",X836,IF(AH836="","",X836*AH836)))</f>
        <v/>
      </c>
      <c r="AJ836" s="16" t="n"/>
      <c r="AK836" s="24">
        <f>IF(B836="","",CHOOSE(WEEKDAY(B836,2),"Lunes","Martes","Miércoles","Jueves","Viernes","Sábado","Domingo"))</f>
        <v/>
      </c>
      <c r="AL836" s="24">
        <f>IF(C836="","",IF(HOUR(C836)&lt;6,"00-06",IF(HOUR(C836)&lt;10,"06-10",IF(HOUR(C836)&lt;14,"10-14",IF(HOUR(C836)&lt;18,"14-18",IF(HOUR(C836)&lt;22,"18-22","22-24"))))))</f>
        <v/>
      </c>
      <c r="AM836" s="21">
        <f>IF(B836="","",SUMIFS($X$7:X836,$AJ$7:AJ836,"&lt;&gt;No",$B$7:B836,"&lt;&gt;"))</f>
        <v/>
      </c>
      <c r="AN836" s="22">
        <f>IF(B836="","",SUMIFS($Y$7:Y836,$AJ$7:AJ836,"&lt;&gt;No",$B$7:B836,"&lt;&gt;"))</f>
        <v/>
      </c>
    </row>
    <row r="837">
      <c r="A837" s="16" t="n"/>
      <c r="B837" s="17" t="n"/>
      <c r="C837" s="18" t="n"/>
      <c r="D837" s="18" t="n"/>
      <c r="E837" s="16" t="n"/>
      <c r="F837" s="16" t="n"/>
      <c r="G837" s="16" t="n"/>
      <c r="H837" s="16" t="n"/>
      <c r="I837" s="16" t="n"/>
      <c r="J837" s="16" t="n"/>
      <c r="K837" s="16" t="n"/>
      <c r="L837" s="16" t="n"/>
      <c r="M837" s="19" t="n"/>
      <c r="N837" s="19" t="n"/>
      <c r="O837" s="19" t="n"/>
      <c r="P837" s="19" t="n"/>
      <c r="Q837" s="19" t="n"/>
      <c r="R837" s="20" t="n"/>
      <c r="S837" s="19" t="n"/>
      <c r="T837" s="20" t="n"/>
      <c r="U837" s="20" t="n"/>
      <c r="V837" s="20" t="n"/>
      <c r="W837" s="20" t="n"/>
      <c r="X837" s="21">
        <f>IF(T837="","",T837-IF(U837="",0,U837)-IF(V837="",0,V837)-IF(W837="",0,W837))</f>
        <v/>
      </c>
      <c r="Y837" s="22">
        <f>IF(OR(R837="",R837=0,X837=""),"",X837/R837)</f>
        <v/>
      </c>
      <c r="Z837" s="16" t="n"/>
      <c r="AA837" s="16" t="n"/>
      <c r="AB837" s="16" t="n"/>
      <c r="AC837" s="16" t="n"/>
      <c r="AD837" s="16" t="n"/>
      <c r="AE837" s="16" t="n"/>
      <c r="AF837" s="16" t="n"/>
      <c r="AG837" s="16" t="n"/>
      <c r="AH837" s="23" t="n"/>
      <c r="AI837" s="21">
        <f>IF(X837="","",IF(G837="MXN",X837,IF(AH837="","",X837*AH837)))</f>
        <v/>
      </c>
      <c r="AJ837" s="16" t="n"/>
      <c r="AK837" s="24">
        <f>IF(B837="","",CHOOSE(WEEKDAY(B837,2),"Lunes","Martes","Miércoles","Jueves","Viernes","Sábado","Domingo"))</f>
        <v/>
      </c>
      <c r="AL837" s="24">
        <f>IF(C837="","",IF(HOUR(C837)&lt;6,"00-06",IF(HOUR(C837)&lt;10,"06-10",IF(HOUR(C837)&lt;14,"10-14",IF(HOUR(C837)&lt;18,"14-18",IF(HOUR(C837)&lt;22,"18-22","22-24"))))))</f>
        <v/>
      </c>
      <c r="AM837" s="21">
        <f>IF(B837="","",SUMIFS($X$7:X837,$AJ$7:AJ837,"&lt;&gt;No",$B$7:B837,"&lt;&gt;"))</f>
        <v/>
      </c>
      <c r="AN837" s="22">
        <f>IF(B837="","",SUMIFS($Y$7:Y837,$AJ$7:AJ837,"&lt;&gt;No",$B$7:B837,"&lt;&gt;"))</f>
        <v/>
      </c>
    </row>
    <row r="838">
      <c r="A838" s="16" t="n"/>
      <c r="B838" s="17" t="n"/>
      <c r="C838" s="18" t="n"/>
      <c r="D838" s="18" t="n"/>
      <c r="E838" s="16" t="n"/>
      <c r="F838" s="16" t="n"/>
      <c r="G838" s="16" t="n"/>
      <c r="H838" s="16" t="n"/>
      <c r="I838" s="16" t="n"/>
      <c r="J838" s="16" t="n"/>
      <c r="K838" s="16" t="n"/>
      <c r="L838" s="16" t="n"/>
      <c r="M838" s="19" t="n"/>
      <c r="N838" s="19" t="n"/>
      <c r="O838" s="19" t="n"/>
      <c r="P838" s="19" t="n"/>
      <c r="Q838" s="19" t="n"/>
      <c r="R838" s="20" t="n"/>
      <c r="S838" s="19" t="n"/>
      <c r="T838" s="20" t="n"/>
      <c r="U838" s="20" t="n"/>
      <c r="V838" s="20" t="n"/>
      <c r="W838" s="20" t="n"/>
      <c r="X838" s="21">
        <f>IF(T838="","",T838-IF(U838="",0,U838)-IF(V838="",0,V838)-IF(W838="",0,W838))</f>
        <v/>
      </c>
      <c r="Y838" s="22">
        <f>IF(OR(R838="",R838=0,X838=""),"",X838/R838)</f>
        <v/>
      </c>
      <c r="Z838" s="16" t="n"/>
      <c r="AA838" s="16" t="n"/>
      <c r="AB838" s="16" t="n"/>
      <c r="AC838" s="16" t="n"/>
      <c r="AD838" s="16" t="n"/>
      <c r="AE838" s="16" t="n"/>
      <c r="AF838" s="16" t="n"/>
      <c r="AG838" s="16" t="n"/>
      <c r="AH838" s="23" t="n"/>
      <c r="AI838" s="21">
        <f>IF(X838="","",IF(G838="MXN",X838,IF(AH838="","",X838*AH838)))</f>
        <v/>
      </c>
      <c r="AJ838" s="16" t="n"/>
      <c r="AK838" s="24">
        <f>IF(B838="","",CHOOSE(WEEKDAY(B838,2),"Lunes","Martes","Miércoles","Jueves","Viernes","Sábado","Domingo"))</f>
        <v/>
      </c>
      <c r="AL838" s="24">
        <f>IF(C838="","",IF(HOUR(C838)&lt;6,"00-06",IF(HOUR(C838)&lt;10,"06-10",IF(HOUR(C838)&lt;14,"10-14",IF(HOUR(C838)&lt;18,"14-18",IF(HOUR(C838)&lt;22,"18-22","22-24"))))))</f>
        <v/>
      </c>
      <c r="AM838" s="21">
        <f>IF(B838="","",SUMIFS($X$7:X838,$AJ$7:AJ838,"&lt;&gt;No",$B$7:B838,"&lt;&gt;"))</f>
        <v/>
      </c>
      <c r="AN838" s="22">
        <f>IF(B838="","",SUMIFS($Y$7:Y838,$AJ$7:AJ838,"&lt;&gt;No",$B$7:B838,"&lt;&gt;"))</f>
        <v/>
      </c>
    </row>
    <row r="839">
      <c r="A839" s="16" t="n"/>
      <c r="B839" s="17" t="n"/>
      <c r="C839" s="18" t="n"/>
      <c r="D839" s="18" t="n"/>
      <c r="E839" s="16" t="n"/>
      <c r="F839" s="16" t="n"/>
      <c r="G839" s="16" t="n"/>
      <c r="H839" s="16" t="n"/>
      <c r="I839" s="16" t="n"/>
      <c r="J839" s="16" t="n"/>
      <c r="K839" s="16" t="n"/>
      <c r="L839" s="16" t="n"/>
      <c r="M839" s="19" t="n"/>
      <c r="N839" s="19" t="n"/>
      <c r="O839" s="19" t="n"/>
      <c r="P839" s="19" t="n"/>
      <c r="Q839" s="19" t="n"/>
      <c r="R839" s="20" t="n"/>
      <c r="S839" s="19" t="n"/>
      <c r="T839" s="20" t="n"/>
      <c r="U839" s="20" t="n"/>
      <c r="V839" s="20" t="n"/>
      <c r="W839" s="20" t="n"/>
      <c r="X839" s="21">
        <f>IF(T839="","",T839-IF(U839="",0,U839)-IF(V839="",0,V839)-IF(W839="",0,W839))</f>
        <v/>
      </c>
      <c r="Y839" s="22">
        <f>IF(OR(R839="",R839=0,X839=""),"",X839/R839)</f>
        <v/>
      </c>
      <c r="Z839" s="16" t="n"/>
      <c r="AA839" s="16" t="n"/>
      <c r="AB839" s="16" t="n"/>
      <c r="AC839" s="16" t="n"/>
      <c r="AD839" s="16" t="n"/>
      <c r="AE839" s="16" t="n"/>
      <c r="AF839" s="16" t="n"/>
      <c r="AG839" s="16" t="n"/>
      <c r="AH839" s="23" t="n"/>
      <c r="AI839" s="21">
        <f>IF(X839="","",IF(G839="MXN",X839,IF(AH839="","",X839*AH839)))</f>
        <v/>
      </c>
      <c r="AJ839" s="16" t="n"/>
      <c r="AK839" s="24">
        <f>IF(B839="","",CHOOSE(WEEKDAY(B839,2),"Lunes","Martes","Miércoles","Jueves","Viernes","Sábado","Domingo"))</f>
        <v/>
      </c>
      <c r="AL839" s="24">
        <f>IF(C839="","",IF(HOUR(C839)&lt;6,"00-06",IF(HOUR(C839)&lt;10,"06-10",IF(HOUR(C839)&lt;14,"10-14",IF(HOUR(C839)&lt;18,"14-18",IF(HOUR(C839)&lt;22,"18-22","22-24"))))))</f>
        <v/>
      </c>
      <c r="AM839" s="21">
        <f>IF(B839="","",SUMIFS($X$7:X839,$AJ$7:AJ839,"&lt;&gt;No",$B$7:B839,"&lt;&gt;"))</f>
        <v/>
      </c>
      <c r="AN839" s="22">
        <f>IF(B839="","",SUMIFS($Y$7:Y839,$AJ$7:AJ839,"&lt;&gt;No",$B$7:B839,"&lt;&gt;"))</f>
        <v/>
      </c>
    </row>
    <row r="840">
      <c r="A840" s="16" t="n"/>
      <c r="B840" s="17" t="n"/>
      <c r="C840" s="18" t="n"/>
      <c r="D840" s="18" t="n"/>
      <c r="E840" s="16" t="n"/>
      <c r="F840" s="16" t="n"/>
      <c r="G840" s="16" t="n"/>
      <c r="H840" s="16" t="n"/>
      <c r="I840" s="16" t="n"/>
      <c r="J840" s="16" t="n"/>
      <c r="K840" s="16" t="n"/>
      <c r="L840" s="16" t="n"/>
      <c r="M840" s="19" t="n"/>
      <c r="N840" s="19" t="n"/>
      <c r="O840" s="19" t="n"/>
      <c r="P840" s="19" t="n"/>
      <c r="Q840" s="19" t="n"/>
      <c r="R840" s="20" t="n"/>
      <c r="S840" s="19" t="n"/>
      <c r="T840" s="20" t="n"/>
      <c r="U840" s="20" t="n"/>
      <c r="V840" s="20" t="n"/>
      <c r="W840" s="20" t="n"/>
      <c r="X840" s="21">
        <f>IF(T840="","",T840-IF(U840="",0,U840)-IF(V840="",0,V840)-IF(W840="",0,W840))</f>
        <v/>
      </c>
      <c r="Y840" s="22">
        <f>IF(OR(R840="",R840=0,X840=""),"",X840/R840)</f>
        <v/>
      </c>
      <c r="Z840" s="16" t="n"/>
      <c r="AA840" s="16" t="n"/>
      <c r="AB840" s="16" t="n"/>
      <c r="AC840" s="16" t="n"/>
      <c r="AD840" s="16" t="n"/>
      <c r="AE840" s="16" t="n"/>
      <c r="AF840" s="16" t="n"/>
      <c r="AG840" s="16" t="n"/>
      <c r="AH840" s="23" t="n"/>
      <c r="AI840" s="21">
        <f>IF(X840="","",IF(G840="MXN",X840,IF(AH840="","",X840*AH840)))</f>
        <v/>
      </c>
      <c r="AJ840" s="16" t="n"/>
      <c r="AK840" s="24">
        <f>IF(B840="","",CHOOSE(WEEKDAY(B840,2),"Lunes","Martes","Miércoles","Jueves","Viernes","Sábado","Domingo"))</f>
        <v/>
      </c>
      <c r="AL840" s="24">
        <f>IF(C840="","",IF(HOUR(C840)&lt;6,"00-06",IF(HOUR(C840)&lt;10,"06-10",IF(HOUR(C840)&lt;14,"10-14",IF(HOUR(C840)&lt;18,"14-18",IF(HOUR(C840)&lt;22,"18-22","22-24"))))))</f>
        <v/>
      </c>
      <c r="AM840" s="21">
        <f>IF(B840="","",SUMIFS($X$7:X840,$AJ$7:AJ840,"&lt;&gt;No",$B$7:B840,"&lt;&gt;"))</f>
        <v/>
      </c>
      <c r="AN840" s="22">
        <f>IF(B840="","",SUMIFS($Y$7:Y840,$AJ$7:AJ840,"&lt;&gt;No",$B$7:B840,"&lt;&gt;"))</f>
        <v/>
      </c>
    </row>
    <row r="841">
      <c r="A841" s="16" t="n"/>
      <c r="B841" s="17" t="n"/>
      <c r="C841" s="18" t="n"/>
      <c r="D841" s="18" t="n"/>
      <c r="E841" s="16" t="n"/>
      <c r="F841" s="16" t="n"/>
      <c r="G841" s="16" t="n"/>
      <c r="H841" s="16" t="n"/>
      <c r="I841" s="16" t="n"/>
      <c r="J841" s="16" t="n"/>
      <c r="K841" s="16" t="n"/>
      <c r="L841" s="16" t="n"/>
      <c r="M841" s="19" t="n"/>
      <c r="N841" s="19" t="n"/>
      <c r="O841" s="19" t="n"/>
      <c r="P841" s="19" t="n"/>
      <c r="Q841" s="19" t="n"/>
      <c r="R841" s="20" t="n"/>
      <c r="S841" s="19" t="n"/>
      <c r="T841" s="20" t="n"/>
      <c r="U841" s="20" t="n"/>
      <c r="V841" s="20" t="n"/>
      <c r="W841" s="20" t="n"/>
      <c r="X841" s="21">
        <f>IF(T841="","",T841-IF(U841="",0,U841)-IF(V841="",0,V841)-IF(W841="",0,W841))</f>
        <v/>
      </c>
      <c r="Y841" s="22">
        <f>IF(OR(R841="",R841=0,X841=""),"",X841/R841)</f>
        <v/>
      </c>
      <c r="Z841" s="16" t="n"/>
      <c r="AA841" s="16" t="n"/>
      <c r="AB841" s="16" t="n"/>
      <c r="AC841" s="16" t="n"/>
      <c r="AD841" s="16" t="n"/>
      <c r="AE841" s="16" t="n"/>
      <c r="AF841" s="16" t="n"/>
      <c r="AG841" s="16" t="n"/>
      <c r="AH841" s="23" t="n"/>
      <c r="AI841" s="21">
        <f>IF(X841="","",IF(G841="MXN",X841,IF(AH841="","",X841*AH841)))</f>
        <v/>
      </c>
      <c r="AJ841" s="16" t="n"/>
      <c r="AK841" s="24">
        <f>IF(B841="","",CHOOSE(WEEKDAY(B841,2),"Lunes","Martes","Miércoles","Jueves","Viernes","Sábado","Domingo"))</f>
        <v/>
      </c>
      <c r="AL841" s="24">
        <f>IF(C841="","",IF(HOUR(C841)&lt;6,"00-06",IF(HOUR(C841)&lt;10,"06-10",IF(HOUR(C841)&lt;14,"10-14",IF(HOUR(C841)&lt;18,"14-18",IF(HOUR(C841)&lt;22,"18-22","22-24"))))))</f>
        <v/>
      </c>
      <c r="AM841" s="21">
        <f>IF(B841="","",SUMIFS($X$7:X841,$AJ$7:AJ841,"&lt;&gt;No",$B$7:B841,"&lt;&gt;"))</f>
        <v/>
      </c>
      <c r="AN841" s="22">
        <f>IF(B841="","",SUMIFS($Y$7:Y841,$AJ$7:AJ841,"&lt;&gt;No",$B$7:B841,"&lt;&gt;"))</f>
        <v/>
      </c>
    </row>
    <row r="842">
      <c r="A842" s="16" t="n"/>
      <c r="B842" s="17" t="n"/>
      <c r="C842" s="18" t="n"/>
      <c r="D842" s="18" t="n"/>
      <c r="E842" s="16" t="n"/>
      <c r="F842" s="16" t="n"/>
      <c r="G842" s="16" t="n"/>
      <c r="H842" s="16" t="n"/>
      <c r="I842" s="16" t="n"/>
      <c r="J842" s="16" t="n"/>
      <c r="K842" s="16" t="n"/>
      <c r="L842" s="16" t="n"/>
      <c r="M842" s="19" t="n"/>
      <c r="N842" s="19" t="n"/>
      <c r="O842" s="19" t="n"/>
      <c r="P842" s="19" t="n"/>
      <c r="Q842" s="19" t="n"/>
      <c r="R842" s="20" t="n"/>
      <c r="S842" s="19" t="n"/>
      <c r="T842" s="20" t="n"/>
      <c r="U842" s="20" t="n"/>
      <c r="V842" s="20" t="n"/>
      <c r="W842" s="20" t="n"/>
      <c r="X842" s="21">
        <f>IF(T842="","",T842-IF(U842="",0,U842)-IF(V842="",0,V842)-IF(W842="",0,W842))</f>
        <v/>
      </c>
      <c r="Y842" s="22">
        <f>IF(OR(R842="",R842=0,X842=""),"",X842/R842)</f>
        <v/>
      </c>
      <c r="Z842" s="16" t="n"/>
      <c r="AA842" s="16" t="n"/>
      <c r="AB842" s="16" t="n"/>
      <c r="AC842" s="16" t="n"/>
      <c r="AD842" s="16" t="n"/>
      <c r="AE842" s="16" t="n"/>
      <c r="AF842" s="16" t="n"/>
      <c r="AG842" s="16" t="n"/>
      <c r="AH842" s="23" t="n"/>
      <c r="AI842" s="21">
        <f>IF(X842="","",IF(G842="MXN",X842,IF(AH842="","",X842*AH842)))</f>
        <v/>
      </c>
      <c r="AJ842" s="16" t="n"/>
      <c r="AK842" s="24">
        <f>IF(B842="","",CHOOSE(WEEKDAY(B842,2),"Lunes","Martes","Miércoles","Jueves","Viernes","Sábado","Domingo"))</f>
        <v/>
      </c>
      <c r="AL842" s="24">
        <f>IF(C842="","",IF(HOUR(C842)&lt;6,"00-06",IF(HOUR(C842)&lt;10,"06-10",IF(HOUR(C842)&lt;14,"10-14",IF(HOUR(C842)&lt;18,"14-18",IF(HOUR(C842)&lt;22,"18-22","22-24"))))))</f>
        <v/>
      </c>
      <c r="AM842" s="21">
        <f>IF(B842="","",SUMIFS($X$7:X842,$AJ$7:AJ842,"&lt;&gt;No",$B$7:B842,"&lt;&gt;"))</f>
        <v/>
      </c>
      <c r="AN842" s="22">
        <f>IF(B842="","",SUMIFS($Y$7:Y842,$AJ$7:AJ842,"&lt;&gt;No",$B$7:B842,"&lt;&gt;"))</f>
        <v/>
      </c>
    </row>
    <row r="843">
      <c r="A843" s="16" t="n"/>
      <c r="B843" s="17" t="n"/>
      <c r="C843" s="18" t="n"/>
      <c r="D843" s="18" t="n"/>
      <c r="E843" s="16" t="n"/>
      <c r="F843" s="16" t="n"/>
      <c r="G843" s="16" t="n"/>
      <c r="H843" s="16" t="n"/>
      <c r="I843" s="16" t="n"/>
      <c r="J843" s="16" t="n"/>
      <c r="K843" s="16" t="n"/>
      <c r="L843" s="16" t="n"/>
      <c r="M843" s="19" t="n"/>
      <c r="N843" s="19" t="n"/>
      <c r="O843" s="19" t="n"/>
      <c r="P843" s="19" t="n"/>
      <c r="Q843" s="19" t="n"/>
      <c r="R843" s="20" t="n"/>
      <c r="S843" s="19" t="n"/>
      <c r="T843" s="20" t="n"/>
      <c r="U843" s="20" t="n"/>
      <c r="V843" s="20" t="n"/>
      <c r="W843" s="20" t="n"/>
      <c r="X843" s="21">
        <f>IF(T843="","",T843-IF(U843="",0,U843)-IF(V843="",0,V843)-IF(W843="",0,W843))</f>
        <v/>
      </c>
      <c r="Y843" s="22">
        <f>IF(OR(R843="",R843=0,X843=""),"",X843/R843)</f>
        <v/>
      </c>
      <c r="Z843" s="16" t="n"/>
      <c r="AA843" s="16" t="n"/>
      <c r="AB843" s="16" t="n"/>
      <c r="AC843" s="16" t="n"/>
      <c r="AD843" s="16" t="n"/>
      <c r="AE843" s="16" t="n"/>
      <c r="AF843" s="16" t="n"/>
      <c r="AG843" s="16" t="n"/>
      <c r="AH843" s="23" t="n"/>
      <c r="AI843" s="21">
        <f>IF(X843="","",IF(G843="MXN",X843,IF(AH843="","",X843*AH843)))</f>
        <v/>
      </c>
      <c r="AJ843" s="16" t="n"/>
      <c r="AK843" s="24">
        <f>IF(B843="","",CHOOSE(WEEKDAY(B843,2),"Lunes","Martes","Miércoles","Jueves","Viernes","Sábado","Domingo"))</f>
        <v/>
      </c>
      <c r="AL843" s="24">
        <f>IF(C843="","",IF(HOUR(C843)&lt;6,"00-06",IF(HOUR(C843)&lt;10,"06-10",IF(HOUR(C843)&lt;14,"10-14",IF(HOUR(C843)&lt;18,"14-18",IF(HOUR(C843)&lt;22,"18-22","22-24"))))))</f>
        <v/>
      </c>
      <c r="AM843" s="21">
        <f>IF(B843="","",SUMIFS($X$7:X843,$AJ$7:AJ843,"&lt;&gt;No",$B$7:B843,"&lt;&gt;"))</f>
        <v/>
      </c>
      <c r="AN843" s="22">
        <f>IF(B843="","",SUMIFS($Y$7:Y843,$AJ$7:AJ843,"&lt;&gt;No",$B$7:B843,"&lt;&gt;"))</f>
        <v/>
      </c>
    </row>
    <row r="844">
      <c r="A844" s="16" t="n"/>
      <c r="B844" s="17" t="n"/>
      <c r="C844" s="18" t="n"/>
      <c r="D844" s="18" t="n"/>
      <c r="E844" s="16" t="n"/>
      <c r="F844" s="16" t="n"/>
      <c r="G844" s="16" t="n"/>
      <c r="H844" s="16" t="n"/>
      <c r="I844" s="16" t="n"/>
      <c r="J844" s="16" t="n"/>
      <c r="K844" s="16" t="n"/>
      <c r="L844" s="16" t="n"/>
      <c r="M844" s="19" t="n"/>
      <c r="N844" s="19" t="n"/>
      <c r="O844" s="19" t="n"/>
      <c r="P844" s="19" t="n"/>
      <c r="Q844" s="19" t="n"/>
      <c r="R844" s="20" t="n"/>
      <c r="S844" s="19" t="n"/>
      <c r="T844" s="20" t="n"/>
      <c r="U844" s="20" t="n"/>
      <c r="V844" s="20" t="n"/>
      <c r="W844" s="20" t="n"/>
      <c r="X844" s="21">
        <f>IF(T844="","",T844-IF(U844="",0,U844)-IF(V844="",0,V844)-IF(W844="",0,W844))</f>
        <v/>
      </c>
      <c r="Y844" s="22">
        <f>IF(OR(R844="",R844=0,X844=""),"",X844/R844)</f>
        <v/>
      </c>
      <c r="Z844" s="16" t="n"/>
      <c r="AA844" s="16" t="n"/>
      <c r="AB844" s="16" t="n"/>
      <c r="AC844" s="16" t="n"/>
      <c r="AD844" s="16" t="n"/>
      <c r="AE844" s="16" t="n"/>
      <c r="AF844" s="16" t="n"/>
      <c r="AG844" s="16" t="n"/>
      <c r="AH844" s="23" t="n"/>
      <c r="AI844" s="21">
        <f>IF(X844="","",IF(G844="MXN",X844,IF(AH844="","",X844*AH844)))</f>
        <v/>
      </c>
      <c r="AJ844" s="16" t="n"/>
      <c r="AK844" s="24">
        <f>IF(B844="","",CHOOSE(WEEKDAY(B844,2),"Lunes","Martes","Miércoles","Jueves","Viernes","Sábado","Domingo"))</f>
        <v/>
      </c>
      <c r="AL844" s="24">
        <f>IF(C844="","",IF(HOUR(C844)&lt;6,"00-06",IF(HOUR(C844)&lt;10,"06-10",IF(HOUR(C844)&lt;14,"10-14",IF(HOUR(C844)&lt;18,"14-18",IF(HOUR(C844)&lt;22,"18-22","22-24"))))))</f>
        <v/>
      </c>
      <c r="AM844" s="21">
        <f>IF(B844="","",SUMIFS($X$7:X844,$AJ$7:AJ844,"&lt;&gt;No",$B$7:B844,"&lt;&gt;"))</f>
        <v/>
      </c>
      <c r="AN844" s="22">
        <f>IF(B844="","",SUMIFS($Y$7:Y844,$AJ$7:AJ844,"&lt;&gt;No",$B$7:B844,"&lt;&gt;"))</f>
        <v/>
      </c>
    </row>
    <row r="845">
      <c r="A845" s="16" t="n"/>
      <c r="B845" s="17" t="n"/>
      <c r="C845" s="18" t="n"/>
      <c r="D845" s="18" t="n"/>
      <c r="E845" s="16" t="n"/>
      <c r="F845" s="16" t="n"/>
      <c r="G845" s="16" t="n"/>
      <c r="H845" s="16" t="n"/>
      <c r="I845" s="16" t="n"/>
      <c r="J845" s="16" t="n"/>
      <c r="K845" s="16" t="n"/>
      <c r="L845" s="16" t="n"/>
      <c r="M845" s="19" t="n"/>
      <c r="N845" s="19" t="n"/>
      <c r="O845" s="19" t="n"/>
      <c r="P845" s="19" t="n"/>
      <c r="Q845" s="19" t="n"/>
      <c r="R845" s="20" t="n"/>
      <c r="S845" s="19" t="n"/>
      <c r="T845" s="20" t="n"/>
      <c r="U845" s="20" t="n"/>
      <c r="V845" s="20" t="n"/>
      <c r="W845" s="20" t="n"/>
      <c r="X845" s="21">
        <f>IF(T845="","",T845-IF(U845="",0,U845)-IF(V845="",0,V845)-IF(W845="",0,W845))</f>
        <v/>
      </c>
      <c r="Y845" s="22">
        <f>IF(OR(R845="",R845=0,X845=""),"",X845/R845)</f>
        <v/>
      </c>
      <c r="Z845" s="16" t="n"/>
      <c r="AA845" s="16" t="n"/>
      <c r="AB845" s="16" t="n"/>
      <c r="AC845" s="16" t="n"/>
      <c r="AD845" s="16" t="n"/>
      <c r="AE845" s="16" t="n"/>
      <c r="AF845" s="16" t="n"/>
      <c r="AG845" s="16" t="n"/>
      <c r="AH845" s="23" t="n"/>
      <c r="AI845" s="21">
        <f>IF(X845="","",IF(G845="MXN",X845,IF(AH845="","",X845*AH845)))</f>
        <v/>
      </c>
      <c r="AJ845" s="16" t="n"/>
      <c r="AK845" s="24">
        <f>IF(B845="","",CHOOSE(WEEKDAY(B845,2),"Lunes","Martes","Miércoles","Jueves","Viernes","Sábado","Domingo"))</f>
        <v/>
      </c>
      <c r="AL845" s="24">
        <f>IF(C845="","",IF(HOUR(C845)&lt;6,"00-06",IF(HOUR(C845)&lt;10,"06-10",IF(HOUR(C845)&lt;14,"10-14",IF(HOUR(C845)&lt;18,"14-18",IF(HOUR(C845)&lt;22,"18-22","22-24"))))))</f>
        <v/>
      </c>
      <c r="AM845" s="21">
        <f>IF(B845="","",SUMIFS($X$7:X845,$AJ$7:AJ845,"&lt;&gt;No",$B$7:B845,"&lt;&gt;"))</f>
        <v/>
      </c>
      <c r="AN845" s="22">
        <f>IF(B845="","",SUMIFS($Y$7:Y845,$AJ$7:AJ845,"&lt;&gt;No",$B$7:B845,"&lt;&gt;"))</f>
        <v/>
      </c>
    </row>
    <row r="846">
      <c r="A846" s="16" t="n"/>
      <c r="B846" s="17" t="n"/>
      <c r="C846" s="18" t="n"/>
      <c r="D846" s="18" t="n"/>
      <c r="E846" s="16" t="n"/>
      <c r="F846" s="16" t="n"/>
      <c r="G846" s="16" t="n"/>
      <c r="H846" s="16" t="n"/>
      <c r="I846" s="16" t="n"/>
      <c r="J846" s="16" t="n"/>
      <c r="K846" s="16" t="n"/>
      <c r="L846" s="16" t="n"/>
      <c r="M846" s="19" t="n"/>
      <c r="N846" s="19" t="n"/>
      <c r="O846" s="19" t="n"/>
      <c r="P846" s="19" t="n"/>
      <c r="Q846" s="19" t="n"/>
      <c r="R846" s="20" t="n"/>
      <c r="S846" s="19" t="n"/>
      <c r="T846" s="20" t="n"/>
      <c r="U846" s="20" t="n"/>
      <c r="V846" s="20" t="n"/>
      <c r="W846" s="20" t="n"/>
      <c r="X846" s="21">
        <f>IF(T846="","",T846-IF(U846="",0,U846)-IF(V846="",0,V846)-IF(W846="",0,W846))</f>
        <v/>
      </c>
      <c r="Y846" s="22">
        <f>IF(OR(R846="",R846=0,X846=""),"",X846/R846)</f>
        <v/>
      </c>
      <c r="Z846" s="16" t="n"/>
      <c r="AA846" s="16" t="n"/>
      <c r="AB846" s="16" t="n"/>
      <c r="AC846" s="16" t="n"/>
      <c r="AD846" s="16" t="n"/>
      <c r="AE846" s="16" t="n"/>
      <c r="AF846" s="16" t="n"/>
      <c r="AG846" s="16" t="n"/>
      <c r="AH846" s="23" t="n"/>
      <c r="AI846" s="21">
        <f>IF(X846="","",IF(G846="MXN",X846,IF(AH846="","",X846*AH846)))</f>
        <v/>
      </c>
      <c r="AJ846" s="16" t="n"/>
      <c r="AK846" s="24">
        <f>IF(B846="","",CHOOSE(WEEKDAY(B846,2),"Lunes","Martes","Miércoles","Jueves","Viernes","Sábado","Domingo"))</f>
        <v/>
      </c>
      <c r="AL846" s="24">
        <f>IF(C846="","",IF(HOUR(C846)&lt;6,"00-06",IF(HOUR(C846)&lt;10,"06-10",IF(HOUR(C846)&lt;14,"10-14",IF(HOUR(C846)&lt;18,"14-18",IF(HOUR(C846)&lt;22,"18-22","22-24"))))))</f>
        <v/>
      </c>
      <c r="AM846" s="21">
        <f>IF(B846="","",SUMIFS($X$7:X846,$AJ$7:AJ846,"&lt;&gt;No",$B$7:B846,"&lt;&gt;"))</f>
        <v/>
      </c>
      <c r="AN846" s="22">
        <f>IF(B846="","",SUMIFS($Y$7:Y846,$AJ$7:AJ846,"&lt;&gt;No",$B$7:B846,"&lt;&gt;"))</f>
        <v/>
      </c>
    </row>
    <row r="847">
      <c r="A847" s="16" t="n"/>
      <c r="B847" s="17" t="n"/>
      <c r="C847" s="18" t="n"/>
      <c r="D847" s="18" t="n"/>
      <c r="E847" s="16" t="n"/>
      <c r="F847" s="16" t="n"/>
      <c r="G847" s="16" t="n"/>
      <c r="H847" s="16" t="n"/>
      <c r="I847" s="16" t="n"/>
      <c r="J847" s="16" t="n"/>
      <c r="K847" s="16" t="n"/>
      <c r="L847" s="16" t="n"/>
      <c r="M847" s="19" t="n"/>
      <c r="N847" s="19" t="n"/>
      <c r="O847" s="19" t="n"/>
      <c r="P847" s="19" t="n"/>
      <c r="Q847" s="19" t="n"/>
      <c r="R847" s="20" t="n"/>
      <c r="S847" s="19" t="n"/>
      <c r="T847" s="20" t="n"/>
      <c r="U847" s="20" t="n"/>
      <c r="V847" s="20" t="n"/>
      <c r="W847" s="20" t="n"/>
      <c r="X847" s="21">
        <f>IF(T847="","",T847-IF(U847="",0,U847)-IF(V847="",0,V847)-IF(W847="",0,W847))</f>
        <v/>
      </c>
      <c r="Y847" s="22">
        <f>IF(OR(R847="",R847=0,X847=""),"",X847/R847)</f>
        <v/>
      </c>
      <c r="Z847" s="16" t="n"/>
      <c r="AA847" s="16" t="n"/>
      <c r="AB847" s="16" t="n"/>
      <c r="AC847" s="16" t="n"/>
      <c r="AD847" s="16" t="n"/>
      <c r="AE847" s="16" t="n"/>
      <c r="AF847" s="16" t="n"/>
      <c r="AG847" s="16" t="n"/>
      <c r="AH847" s="23" t="n"/>
      <c r="AI847" s="21">
        <f>IF(X847="","",IF(G847="MXN",X847,IF(AH847="","",X847*AH847)))</f>
        <v/>
      </c>
      <c r="AJ847" s="16" t="n"/>
      <c r="AK847" s="24">
        <f>IF(B847="","",CHOOSE(WEEKDAY(B847,2),"Lunes","Martes","Miércoles","Jueves","Viernes","Sábado","Domingo"))</f>
        <v/>
      </c>
      <c r="AL847" s="24">
        <f>IF(C847="","",IF(HOUR(C847)&lt;6,"00-06",IF(HOUR(C847)&lt;10,"06-10",IF(HOUR(C847)&lt;14,"10-14",IF(HOUR(C847)&lt;18,"14-18",IF(HOUR(C847)&lt;22,"18-22","22-24"))))))</f>
        <v/>
      </c>
      <c r="AM847" s="21">
        <f>IF(B847="","",SUMIFS($X$7:X847,$AJ$7:AJ847,"&lt;&gt;No",$B$7:B847,"&lt;&gt;"))</f>
        <v/>
      </c>
      <c r="AN847" s="22">
        <f>IF(B847="","",SUMIFS($Y$7:Y847,$AJ$7:AJ847,"&lt;&gt;No",$B$7:B847,"&lt;&gt;"))</f>
        <v/>
      </c>
    </row>
    <row r="848">
      <c r="A848" s="16" t="n"/>
      <c r="B848" s="17" t="n"/>
      <c r="C848" s="18" t="n"/>
      <c r="D848" s="18" t="n"/>
      <c r="E848" s="16" t="n"/>
      <c r="F848" s="16" t="n"/>
      <c r="G848" s="16" t="n"/>
      <c r="H848" s="16" t="n"/>
      <c r="I848" s="16" t="n"/>
      <c r="J848" s="16" t="n"/>
      <c r="K848" s="16" t="n"/>
      <c r="L848" s="16" t="n"/>
      <c r="M848" s="19" t="n"/>
      <c r="N848" s="19" t="n"/>
      <c r="O848" s="19" t="n"/>
      <c r="P848" s="19" t="n"/>
      <c r="Q848" s="19" t="n"/>
      <c r="R848" s="20" t="n"/>
      <c r="S848" s="19" t="n"/>
      <c r="T848" s="20" t="n"/>
      <c r="U848" s="20" t="n"/>
      <c r="V848" s="20" t="n"/>
      <c r="W848" s="20" t="n"/>
      <c r="X848" s="21">
        <f>IF(T848="","",T848-IF(U848="",0,U848)-IF(V848="",0,V848)-IF(W848="",0,W848))</f>
        <v/>
      </c>
      <c r="Y848" s="22">
        <f>IF(OR(R848="",R848=0,X848=""),"",X848/R848)</f>
        <v/>
      </c>
      <c r="Z848" s="16" t="n"/>
      <c r="AA848" s="16" t="n"/>
      <c r="AB848" s="16" t="n"/>
      <c r="AC848" s="16" t="n"/>
      <c r="AD848" s="16" t="n"/>
      <c r="AE848" s="16" t="n"/>
      <c r="AF848" s="16" t="n"/>
      <c r="AG848" s="16" t="n"/>
      <c r="AH848" s="23" t="n"/>
      <c r="AI848" s="21">
        <f>IF(X848="","",IF(G848="MXN",X848,IF(AH848="","",X848*AH848)))</f>
        <v/>
      </c>
      <c r="AJ848" s="16" t="n"/>
      <c r="AK848" s="24">
        <f>IF(B848="","",CHOOSE(WEEKDAY(B848,2),"Lunes","Martes","Miércoles","Jueves","Viernes","Sábado","Domingo"))</f>
        <v/>
      </c>
      <c r="AL848" s="24">
        <f>IF(C848="","",IF(HOUR(C848)&lt;6,"00-06",IF(HOUR(C848)&lt;10,"06-10",IF(HOUR(C848)&lt;14,"10-14",IF(HOUR(C848)&lt;18,"14-18",IF(HOUR(C848)&lt;22,"18-22","22-24"))))))</f>
        <v/>
      </c>
      <c r="AM848" s="21">
        <f>IF(B848="","",SUMIFS($X$7:X848,$AJ$7:AJ848,"&lt;&gt;No",$B$7:B848,"&lt;&gt;"))</f>
        <v/>
      </c>
      <c r="AN848" s="22">
        <f>IF(B848="","",SUMIFS($Y$7:Y848,$AJ$7:AJ848,"&lt;&gt;No",$B$7:B848,"&lt;&gt;"))</f>
        <v/>
      </c>
    </row>
    <row r="849">
      <c r="A849" s="16" t="n"/>
      <c r="B849" s="17" t="n"/>
      <c r="C849" s="18" t="n"/>
      <c r="D849" s="18" t="n"/>
      <c r="E849" s="16" t="n"/>
      <c r="F849" s="16" t="n"/>
      <c r="G849" s="16" t="n"/>
      <c r="H849" s="16" t="n"/>
      <c r="I849" s="16" t="n"/>
      <c r="J849" s="16" t="n"/>
      <c r="K849" s="16" t="n"/>
      <c r="L849" s="16" t="n"/>
      <c r="M849" s="19" t="n"/>
      <c r="N849" s="19" t="n"/>
      <c r="O849" s="19" t="n"/>
      <c r="P849" s="19" t="n"/>
      <c r="Q849" s="19" t="n"/>
      <c r="R849" s="20" t="n"/>
      <c r="S849" s="19" t="n"/>
      <c r="T849" s="20" t="n"/>
      <c r="U849" s="20" t="n"/>
      <c r="V849" s="20" t="n"/>
      <c r="W849" s="20" t="n"/>
      <c r="X849" s="21">
        <f>IF(T849="","",T849-IF(U849="",0,U849)-IF(V849="",0,V849)-IF(W849="",0,W849))</f>
        <v/>
      </c>
      <c r="Y849" s="22">
        <f>IF(OR(R849="",R849=0,X849=""),"",X849/R849)</f>
        <v/>
      </c>
      <c r="Z849" s="16" t="n"/>
      <c r="AA849" s="16" t="n"/>
      <c r="AB849" s="16" t="n"/>
      <c r="AC849" s="16" t="n"/>
      <c r="AD849" s="16" t="n"/>
      <c r="AE849" s="16" t="n"/>
      <c r="AF849" s="16" t="n"/>
      <c r="AG849" s="16" t="n"/>
      <c r="AH849" s="23" t="n"/>
      <c r="AI849" s="21">
        <f>IF(X849="","",IF(G849="MXN",X849,IF(AH849="","",X849*AH849)))</f>
        <v/>
      </c>
      <c r="AJ849" s="16" t="n"/>
      <c r="AK849" s="24">
        <f>IF(B849="","",CHOOSE(WEEKDAY(B849,2),"Lunes","Martes","Miércoles","Jueves","Viernes","Sábado","Domingo"))</f>
        <v/>
      </c>
      <c r="AL849" s="24">
        <f>IF(C849="","",IF(HOUR(C849)&lt;6,"00-06",IF(HOUR(C849)&lt;10,"06-10",IF(HOUR(C849)&lt;14,"10-14",IF(HOUR(C849)&lt;18,"14-18",IF(HOUR(C849)&lt;22,"18-22","22-24"))))))</f>
        <v/>
      </c>
      <c r="AM849" s="21">
        <f>IF(B849="","",SUMIFS($X$7:X849,$AJ$7:AJ849,"&lt;&gt;No",$B$7:B849,"&lt;&gt;"))</f>
        <v/>
      </c>
      <c r="AN849" s="22">
        <f>IF(B849="","",SUMIFS($Y$7:Y849,$AJ$7:AJ849,"&lt;&gt;No",$B$7:B849,"&lt;&gt;"))</f>
        <v/>
      </c>
    </row>
    <row r="850">
      <c r="A850" s="16" t="n"/>
      <c r="B850" s="17" t="n"/>
      <c r="C850" s="18" t="n"/>
      <c r="D850" s="18" t="n"/>
      <c r="E850" s="16" t="n"/>
      <c r="F850" s="16" t="n"/>
      <c r="G850" s="16" t="n"/>
      <c r="H850" s="16" t="n"/>
      <c r="I850" s="16" t="n"/>
      <c r="J850" s="16" t="n"/>
      <c r="K850" s="16" t="n"/>
      <c r="L850" s="16" t="n"/>
      <c r="M850" s="19" t="n"/>
      <c r="N850" s="19" t="n"/>
      <c r="O850" s="19" t="n"/>
      <c r="P850" s="19" t="n"/>
      <c r="Q850" s="19" t="n"/>
      <c r="R850" s="20" t="n"/>
      <c r="S850" s="19" t="n"/>
      <c r="T850" s="20" t="n"/>
      <c r="U850" s="20" t="n"/>
      <c r="V850" s="20" t="n"/>
      <c r="W850" s="20" t="n"/>
      <c r="X850" s="21">
        <f>IF(T850="","",T850-IF(U850="",0,U850)-IF(V850="",0,V850)-IF(W850="",0,W850))</f>
        <v/>
      </c>
      <c r="Y850" s="22">
        <f>IF(OR(R850="",R850=0,X850=""),"",X850/R850)</f>
        <v/>
      </c>
      <c r="Z850" s="16" t="n"/>
      <c r="AA850" s="16" t="n"/>
      <c r="AB850" s="16" t="n"/>
      <c r="AC850" s="16" t="n"/>
      <c r="AD850" s="16" t="n"/>
      <c r="AE850" s="16" t="n"/>
      <c r="AF850" s="16" t="n"/>
      <c r="AG850" s="16" t="n"/>
      <c r="AH850" s="23" t="n"/>
      <c r="AI850" s="21">
        <f>IF(X850="","",IF(G850="MXN",X850,IF(AH850="","",X850*AH850)))</f>
        <v/>
      </c>
      <c r="AJ850" s="16" t="n"/>
      <c r="AK850" s="24">
        <f>IF(B850="","",CHOOSE(WEEKDAY(B850,2),"Lunes","Martes","Miércoles","Jueves","Viernes","Sábado","Domingo"))</f>
        <v/>
      </c>
      <c r="AL850" s="24">
        <f>IF(C850="","",IF(HOUR(C850)&lt;6,"00-06",IF(HOUR(C850)&lt;10,"06-10",IF(HOUR(C850)&lt;14,"10-14",IF(HOUR(C850)&lt;18,"14-18",IF(HOUR(C850)&lt;22,"18-22","22-24"))))))</f>
        <v/>
      </c>
      <c r="AM850" s="21">
        <f>IF(B850="","",SUMIFS($X$7:X850,$AJ$7:AJ850,"&lt;&gt;No",$B$7:B850,"&lt;&gt;"))</f>
        <v/>
      </c>
      <c r="AN850" s="22">
        <f>IF(B850="","",SUMIFS($Y$7:Y850,$AJ$7:AJ850,"&lt;&gt;No",$B$7:B850,"&lt;&gt;"))</f>
        <v/>
      </c>
    </row>
    <row r="851">
      <c r="A851" s="16" t="n"/>
      <c r="B851" s="17" t="n"/>
      <c r="C851" s="18" t="n"/>
      <c r="D851" s="18" t="n"/>
      <c r="E851" s="16" t="n"/>
      <c r="F851" s="16" t="n"/>
      <c r="G851" s="16" t="n"/>
      <c r="H851" s="16" t="n"/>
      <c r="I851" s="16" t="n"/>
      <c r="J851" s="16" t="n"/>
      <c r="K851" s="16" t="n"/>
      <c r="L851" s="16" t="n"/>
      <c r="M851" s="19" t="n"/>
      <c r="N851" s="19" t="n"/>
      <c r="O851" s="19" t="n"/>
      <c r="P851" s="19" t="n"/>
      <c r="Q851" s="19" t="n"/>
      <c r="R851" s="20" t="n"/>
      <c r="S851" s="19" t="n"/>
      <c r="T851" s="20" t="n"/>
      <c r="U851" s="20" t="n"/>
      <c r="V851" s="20" t="n"/>
      <c r="W851" s="20" t="n"/>
      <c r="X851" s="21">
        <f>IF(T851="","",T851-IF(U851="",0,U851)-IF(V851="",0,V851)-IF(W851="",0,W851))</f>
        <v/>
      </c>
      <c r="Y851" s="22">
        <f>IF(OR(R851="",R851=0,X851=""),"",X851/R851)</f>
        <v/>
      </c>
      <c r="Z851" s="16" t="n"/>
      <c r="AA851" s="16" t="n"/>
      <c r="AB851" s="16" t="n"/>
      <c r="AC851" s="16" t="n"/>
      <c r="AD851" s="16" t="n"/>
      <c r="AE851" s="16" t="n"/>
      <c r="AF851" s="16" t="n"/>
      <c r="AG851" s="16" t="n"/>
      <c r="AH851" s="23" t="n"/>
      <c r="AI851" s="21">
        <f>IF(X851="","",IF(G851="MXN",X851,IF(AH851="","",X851*AH851)))</f>
        <v/>
      </c>
      <c r="AJ851" s="16" t="n"/>
      <c r="AK851" s="24">
        <f>IF(B851="","",CHOOSE(WEEKDAY(B851,2),"Lunes","Martes","Miércoles","Jueves","Viernes","Sábado","Domingo"))</f>
        <v/>
      </c>
      <c r="AL851" s="24">
        <f>IF(C851="","",IF(HOUR(C851)&lt;6,"00-06",IF(HOUR(C851)&lt;10,"06-10",IF(HOUR(C851)&lt;14,"10-14",IF(HOUR(C851)&lt;18,"14-18",IF(HOUR(C851)&lt;22,"18-22","22-24"))))))</f>
        <v/>
      </c>
      <c r="AM851" s="21">
        <f>IF(B851="","",SUMIFS($X$7:X851,$AJ$7:AJ851,"&lt;&gt;No",$B$7:B851,"&lt;&gt;"))</f>
        <v/>
      </c>
      <c r="AN851" s="22">
        <f>IF(B851="","",SUMIFS($Y$7:Y851,$AJ$7:AJ851,"&lt;&gt;No",$B$7:B851,"&lt;&gt;"))</f>
        <v/>
      </c>
    </row>
    <row r="852">
      <c r="A852" s="16" t="n"/>
      <c r="B852" s="17" t="n"/>
      <c r="C852" s="18" t="n"/>
      <c r="D852" s="18" t="n"/>
      <c r="E852" s="16" t="n"/>
      <c r="F852" s="16" t="n"/>
      <c r="G852" s="16" t="n"/>
      <c r="H852" s="16" t="n"/>
      <c r="I852" s="16" t="n"/>
      <c r="J852" s="16" t="n"/>
      <c r="K852" s="16" t="n"/>
      <c r="L852" s="16" t="n"/>
      <c r="M852" s="19" t="n"/>
      <c r="N852" s="19" t="n"/>
      <c r="O852" s="19" t="n"/>
      <c r="P852" s="19" t="n"/>
      <c r="Q852" s="19" t="n"/>
      <c r="R852" s="20" t="n"/>
      <c r="S852" s="19" t="n"/>
      <c r="T852" s="20" t="n"/>
      <c r="U852" s="20" t="n"/>
      <c r="V852" s="20" t="n"/>
      <c r="W852" s="20" t="n"/>
      <c r="X852" s="21">
        <f>IF(T852="","",T852-IF(U852="",0,U852)-IF(V852="",0,V852)-IF(W852="",0,W852))</f>
        <v/>
      </c>
      <c r="Y852" s="22">
        <f>IF(OR(R852="",R852=0,X852=""),"",X852/R852)</f>
        <v/>
      </c>
      <c r="Z852" s="16" t="n"/>
      <c r="AA852" s="16" t="n"/>
      <c r="AB852" s="16" t="n"/>
      <c r="AC852" s="16" t="n"/>
      <c r="AD852" s="16" t="n"/>
      <c r="AE852" s="16" t="n"/>
      <c r="AF852" s="16" t="n"/>
      <c r="AG852" s="16" t="n"/>
      <c r="AH852" s="23" t="n"/>
      <c r="AI852" s="21">
        <f>IF(X852="","",IF(G852="MXN",X852,IF(AH852="","",X852*AH852)))</f>
        <v/>
      </c>
      <c r="AJ852" s="16" t="n"/>
      <c r="AK852" s="24">
        <f>IF(B852="","",CHOOSE(WEEKDAY(B852,2),"Lunes","Martes","Miércoles","Jueves","Viernes","Sábado","Domingo"))</f>
        <v/>
      </c>
      <c r="AL852" s="24">
        <f>IF(C852="","",IF(HOUR(C852)&lt;6,"00-06",IF(HOUR(C852)&lt;10,"06-10",IF(HOUR(C852)&lt;14,"10-14",IF(HOUR(C852)&lt;18,"14-18",IF(HOUR(C852)&lt;22,"18-22","22-24"))))))</f>
        <v/>
      </c>
      <c r="AM852" s="21">
        <f>IF(B852="","",SUMIFS($X$7:X852,$AJ$7:AJ852,"&lt;&gt;No",$B$7:B852,"&lt;&gt;"))</f>
        <v/>
      </c>
      <c r="AN852" s="22">
        <f>IF(B852="","",SUMIFS($Y$7:Y852,$AJ$7:AJ852,"&lt;&gt;No",$B$7:B852,"&lt;&gt;"))</f>
        <v/>
      </c>
    </row>
    <row r="853">
      <c r="A853" s="16" t="n"/>
      <c r="B853" s="17" t="n"/>
      <c r="C853" s="18" t="n"/>
      <c r="D853" s="18" t="n"/>
      <c r="E853" s="16" t="n"/>
      <c r="F853" s="16" t="n"/>
      <c r="G853" s="16" t="n"/>
      <c r="H853" s="16" t="n"/>
      <c r="I853" s="16" t="n"/>
      <c r="J853" s="16" t="n"/>
      <c r="K853" s="16" t="n"/>
      <c r="L853" s="16" t="n"/>
      <c r="M853" s="19" t="n"/>
      <c r="N853" s="19" t="n"/>
      <c r="O853" s="19" t="n"/>
      <c r="P853" s="19" t="n"/>
      <c r="Q853" s="19" t="n"/>
      <c r="R853" s="20" t="n"/>
      <c r="S853" s="19" t="n"/>
      <c r="T853" s="20" t="n"/>
      <c r="U853" s="20" t="n"/>
      <c r="V853" s="20" t="n"/>
      <c r="W853" s="20" t="n"/>
      <c r="X853" s="21">
        <f>IF(T853="","",T853-IF(U853="",0,U853)-IF(V853="",0,V853)-IF(W853="",0,W853))</f>
        <v/>
      </c>
      <c r="Y853" s="22">
        <f>IF(OR(R853="",R853=0,X853=""),"",X853/R853)</f>
        <v/>
      </c>
      <c r="Z853" s="16" t="n"/>
      <c r="AA853" s="16" t="n"/>
      <c r="AB853" s="16" t="n"/>
      <c r="AC853" s="16" t="n"/>
      <c r="AD853" s="16" t="n"/>
      <c r="AE853" s="16" t="n"/>
      <c r="AF853" s="16" t="n"/>
      <c r="AG853" s="16" t="n"/>
      <c r="AH853" s="23" t="n"/>
      <c r="AI853" s="21">
        <f>IF(X853="","",IF(G853="MXN",X853,IF(AH853="","",X853*AH853)))</f>
        <v/>
      </c>
      <c r="AJ853" s="16" t="n"/>
      <c r="AK853" s="24">
        <f>IF(B853="","",CHOOSE(WEEKDAY(B853,2),"Lunes","Martes","Miércoles","Jueves","Viernes","Sábado","Domingo"))</f>
        <v/>
      </c>
      <c r="AL853" s="24">
        <f>IF(C853="","",IF(HOUR(C853)&lt;6,"00-06",IF(HOUR(C853)&lt;10,"06-10",IF(HOUR(C853)&lt;14,"10-14",IF(HOUR(C853)&lt;18,"14-18",IF(HOUR(C853)&lt;22,"18-22","22-24"))))))</f>
        <v/>
      </c>
      <c r="AM853" s="21">
        <f>IF(B853="","",SUMIFS($X$7:X853,$AJ$7:AJ853,"&lt;&gt;No",$B$7:B853,"&lt;&gt;"))</f>
        <v/>
      </c>
      <c r="AN853" s="22">
        <f>IF(B853="","",SUMIFS($Y$7:Y853,$AJ$7:AJ853,"&lt;&gt;No",$B$7:B853,"&lt;&gt;"))</f>
        <v/>
      </c>
    </row>
    <row r="854">
      <c r="A854" s="16" t="n"/>
      <c r="B854" s="17" t="n"/>
      <c r="C854" s="18" t="n"/>
      <c r="D854" s="18" t="n"/>
      <c r="E854" s="16" t="n"/>
      <c r="F854" s="16" t="n"/>
      <c r="G854" s="16" t="n"/>
      <c r="H854" s="16" t="n"/>
      <c r="I854" s="16" t="n"/>
      <c r="J854" s="16" t="n"/>
      <c r="K854" s="16" t="n"/>
      <c r="L854" s="16" t="n"/>
      <c r="M854" s="19" t="n"/>
      <c r="N854" s="19" t="n"/>
      <c r="O854" s="19" t="n"/>
      <c r="P854" s="19" t="n"/>
      <c r="Q854" s="19" t="n"/>
      <c r="R854" s="20" t="n"/>
      <c r="S854" s="19" t="n"/>
      <c r="T854" s="20" t="n"/>
      <c r="U854" s="20" t="n"/>
      <c r="V854" s="20" t="n"/>
      <c r="W854" s="20" t="n"/>
      <c r="X854" s="21">
        <f>IF(T854="","",T854-IF(U854="",0,U854)-IF(V854="",0,V854)-IF(W854="",0,W854))</f>
        <v/>
      </c>
      <c r="Y854" s="22">
        <f>IF(OR(R854="",R854=0,X854=""),"",X854/R854)</f>
        <v/>
      </c>
      <c r="Z854" s="16" t="n"/>
      <c r="AA854" s="16" t="n"/>
      <c r="AB854" s="16" t="n"/>
      <c r="AC854" s="16" t="n"/>
      <c r="AD854" s="16" t="n"/>
      <c r="AE854" s="16" t="n"/>
      <c r="AF854" s="16" t="n"/>
      <c r="AG854" s="16" t="n"/>
      <c r="AH854" s="23" t="n"/>
      <c r="AI854" s="21">
        <f>IF(X854="","",IF(G854="MXN",X854,IF(AH854="","",X854*AH854)))</f>
        <v/>
      </c>
      <c r="AJ854" s="16" t="n"/>
      <c r="AK854" s="24">
        <f>IF(B854="","",CHOOSE(WEEKDAY(B854,2),"Lunes","Martes","Miércoles","Jueves","Viernes","Sábado","Domingo"))</f>
        <v/>
      </c>
      <c r="AL854" s="24">
        <f>IF(C854="","",IF(HOUR(C854)&lt;6,"00-06",IF(HOUR(C854)&lt;10,"06-10",IF(HOUR(C854)&lt;14,"10-14",IF(HOUR(C854)&lt;18,"14-18",IF(HOUR(C854)&lt;22,"18-22","22-24"))))))</f>
        <v/>
      </c>
      <c r="AM854" s="21">
        <f>IF(B854="","",SUMIFS($X$7:X854,$AJ$7:AJ854,"&lt;&gt;No",$B$7:B854,"&lt;&gt;"))</f>
        <v/>
      </c>
      <c r="AN854" s="22">
        <f>IF(B854="","",SUMIFS($Y$7:Y854,$AJ$7:AJ854,"&lt;&gt;No",$B$7:B854,"&lt;&gt;"))</f>
        <v/>
      </c>
    </row>
    <row r="855">
      <c r="A855" s="16" t="n"/>
      <c r="B855" s="17" t="n"/>
      <c r="C855" s="18" t="n"/>
      <c r="D855" s="18" t="n"/>
      <c r="E855" s="16" t="n"/>
      <c r="F855" s="16" t="n"/>
      <c r="G855" s="16" t="n"/>
      <c r="H855" s="16" t="n"/>
      <c r="I855" s="16" t="n"/>
      <c r="J855" s="16" t="n"/>
      <c r="K855" s="16" t="n"/>
      <c r="L855" s="16" t="n"/>
      <c r="M855" s="19" t="n"/>
      <c r="N855" s="19" t="n"/>
      <c r="O855" s="19" t="n"/>
      <c r="P855" s="19" t="n"/>
      <c r="Q855" s="19" t="n"/>
      <c r="R855" s="20" t="n"/>
      <c r="S855" s="19" t="n"/>
      <c r="T855" s="20" t="n"/>
      <c r="U855" s="20" t="n"/>
      <c r="V855" s="20" t="n"/>
      <c r="W855" s="20" t="n"/>
      <c r="X855" s="21">
        <f>IF(T855="","",T855-IF(U855="",0,U855)-IF(V855="",0,V855)-IF(W855="",0,W855))</f>
        <v/>
      </c>
      <c r="Y855" s="22">
        <f>IF(OR(R855="",R855=0,X855=""),"",X855/R855)</f>
        <v/>
      </c>
      <c r="Z855" s="16" t="n"/>
      <c r="AA855" s="16" t="n"/>
      <c r="AB855" s="16" t="n"/>
      <c r="AC855" s="16" t="n"/>
      <c r="AD855" s="16" t="n"/>
      <c r="AE855" s="16" t="n"/>
      <c r="AF855" s="16" t="n"/>
      <c r="AG855" s="16" t="n"/>
      <c r="AH855" s="23" t="n"/>
      <c r="AI855" s="21">
        <f>IF(X855="","",IF(G855="MXN",X855,IF(AH855="","",X855*AH855)))</f>
        <v/>
      </c>
      <c r="AJ855" s="16" t="n"/>
      <c r="AK855" s="24">
        <f>IF(B855="","",CHOOSE(WEEKDAY(B855,2),"Lunes","Martes","Miércoles","Jueves","Viernes","Sábado","Domingo"))</f>
        <v/>
      </c>
      <c r="AL855" s="24">
        <f>IF(C855="","",IF(HOUR(C855)&lt;6,"00-06",IF(HOUR(C855)&lt;10,"06-10",IF(HOUR(C855)&lt;14,"10-14",IF(HOUR(C855)&lt;18,"14-18",IF(HOUR(C855)&lt;22,"18-22","22-24"))))))</f>
        <v/>
      </c>
      <c r="AM855" s="21">
        <f>IF(B855="","",SUMIFS($X$7:X855,$AJ$7:AJ855,"&lt;&gt;No",$B$7:B855,"&lt;&gt;"))</f>
        <v/>
      </c>
      <c r="AN855" s="22">
        <f>IF(B855="","",SUMIFS($Y$7:Y855,$AJ$7:AJ855,"&lt;&gt;No",$B$7:B855,"&lt;&gt;"))</f>
        <v/>
      </c>
    </row>
    <row r="856">
      <c r="A856" s="16" t="n"/>
      <c r="B856" s="17" t="n"/>
      <c r="C856" s="18" t="n"/>
      <c r="D856" s="18" t="n"/>
      <c r="E856" s="16" t="n"/>
      <c r="F856" s="16" t="n"/>
      <c r="G856" s="16" t="n"/>
      <c r="H856" s="16" t="n"/>
      <c r="I856" s="16" t="n"/>
      <c r="J856" s="16" t="n"/>
      <c r="K856" s="16" t="n"/>
      <c r="L856" s="16" t="n"/>
      <c r="M856" s="19" t="n"/>
      <c r="N856" s="19" t="n"/>
      <c r="O856" s="19" t="n"/>
      <c r="P856" s="19" t="n"/>
      <c r="Q856" s="19" t="n"/>
      <c r="R856" s="20" t="n"/>
      <c r="S856" s="19" t="n"/>
      <c r="T856" s="20" t="n"/>
      <c r="U856" s="20" t="n"/>
      <c r="V856" s="20" t="n"/>
      <c r="W856" s="20" t="n"/>
      <c r="X856" s="21">
        <f>IF(T856="","",T856-IF(U856="",0,U856)-IF(V856="",0,V856)-IF(W856="",0,W856))</f>
        <v/>
      </c>
      <c r="Y856" s="22">
        <f>IF(OR(R856="",R856=0,X856=""),"",X856/R856)</f>
        <v/>
      </c>
      <c r="Z856" s="16" t="n"/>
      <c r="AA856" s="16" t="n"/>
      <c r="AB856" s="16" t="n"/>
      <c r="AC856" s="16" t="n"/>
      <c r="AD856" s="16" t="n"/>
      <c r="AE856" s="16" t="n"/>
      <c r="AF856" s="16" t="n"/>
      <c r="AG856" s="16" t="n"/>
      <c r="AH856" s="23" t="n"/>
      <c r="AI856" s="21">
        <f>IF(X856="","",IF(G856="MXN",X856,IF(AH856="","",X856*AH856)))</f>
        <v/>
      </c>
      <c r="AJ856" s="16" t="n"/>
      <c r="AK856" s="24">
        <f>IF(B856="","",CHOOSE(WEEKDAY(B856,2),"Lunes","Martes","Miércoles","Jueves","Viernes","Sábado","Domingo"))</f>
        <v/>
      </c>
      <c r="AL856" s="24">
        <f>IF(C856="","",IF(HOUR(C856)&lt;6,"00-06",IF(HOUR(C856)&lt;10,"06-10",IF(HOUR(C856)&lt;14,"10-14",IF(HOUR(C856)&lt;18,"14-18",IF(HOUR(C856)&lt;22,"18-22","22-24"))))))</f>
        <v/>
      </c>
      <c r="AM856" s="21">
        <f>IF(B856="","",SUMIFS($X$7:X856,$AJ$7:AJ856,"&lt;&gt;No",$B$7:B856,"&lt;&gt;"))</f>
        <v/>
      </c>
      <c r="AN856" s="22">
        <f>IF(B856="","",SUMIFS($Y$7:Y856,$AJ$7:AJ856,"&lt;&gt;No",$B$7:B856,"&lt;&gt;"))</f>
        <v/>
      </c>
    </row>
    <row r="857">
      <c r="A857" s="16" t="n"/>
      <c r="B857" s="17" t="n"/>
      <c r="C857" s="18" t="n"/>
      <c r="D857" s="18" t="n"/>
      <c r="E857" s="16" t="n"/>
      <c r="F857" s="16" t="n"/>
      <c r="G857" s="16" t="n"/>
      <c r="H857" s="16" t="n"/>
      <c r="I857" s="16" t="n"/>
      <c r="J857" s="16" t="n"/>
      <c r="K857" s="16" t="n"/>
      <c r="L857" s="16" t="n"/>
      <c r="M857" s="19" t="n"/>
      <c r="N857" s="19" t="n"/>
      <c r="O857" s="19" t="n"/>
      <c r="P857" s="19" t="n"/>
      <c r="Q857" s="19" t="n"/>
      <c r="R857" s="20" t="n"/>
      <c r="S857" s="19" t="n"/>
      <c r="T857" s="20" t="n"/>
      <c r="U857" s="20" t="n"/>
      <c r="V857" s="20" t="n"/>
      <c r="W857" s="20" t="n"/>
      <c r="X857" s="21">
        <f>IF(T857="","",T857-IF(U857="",0,U857)-IF(V857="",0,V857)-IF(W857="",0,W857))</f>
        <v/>
      </c>
      <c r="Y857" s="22">
        <f>IF(OR(R857="",R857=0,X857=""),"",X857/R857)</f>
        <v/>
      </c>
      <c r="Z857" s="16" t="n"/>
      <c r="AA857" s="16" t="n"/>
      <c r="AB857" s="16" t="n"/>
      <c r="AC857" s="16" t="n"/>
      <c r="AD857" s="16" t="n"/>
      <c r="AE857" s="16" t="n"/>
      <c r="AF857" s="16" t="n"/>
      <c r="AG857" s="16" t="n"/>
      <c r="AH857" s="23" t="n"/>
      <c r="AI857" s="21">
        <f>IF(X857="","",IF(G857="MXN",X857,IF(AH857="","",X857*AH857)))</f>
        <v/>
      </c>
      <c r="AJ857" s="16" t="n"/>
      <c r="AK857" s="24">
        <f>IF(B857="","",CHOOSE(WEEKDAY(B857,2),"Lunes","Martes","Miércoles","Jueves","Viernes","Sábado","Domingo"))</f>
        <v/>
      </c>
      <c r="AL857" s="24">
        <f>IF(C857="","",IF(HOUR(C857)&lt;6,"00-06",IF(HOUR(C857)&lt;10,"06-10",IF(HOUR(C857)&lt;14,"10-14",IF(HOUR(C857)&lt;18,"14-18",IF(HOUR(C857)&lt;22,"18-22","22-24"))))))</f>
        <v/>
      </c>
      <c r="AM857" s="21">
        <f>IF(B857="","",SUMIFS($X$7:X857,$AJ$7:AJ857,"&lt;&gt;No",$B$7:B857,"&lt;&gt;"))</f>
        <v/>
      </c>
      <c r="AN857" s="22">
        <f>IF(B857="","",SUMIFS($Y$7:Y857,$AJ$7:AJ857,"&lt;&gt;No",$B$7:B857,"&lt;&gt;"))</f>
        <v/>
      </c>
    </row>
    <row r="858">
      <c r="A858" s="16" t="n"/>
      <c r="B858" s="17" t="n"/>
      <c r="C858" s="18" t="n"/>
      <c r="D858" s="18" t="n"/>
      <c r="E858" s="16" t="n"/>
      <c r="F858" s="16" t="n"/>
      <c r="G858" s="16" t="n"/>
      <c r="H858" s="16" t="n"/>
      <c r="I858" s="16" t="n"/>
      <c r="J858" s="16" t="n"/>
      <c r="K858" s="16" t="n"/>
      <c r="L858" s="16" t="n"/>
      <c r="M858" s="19" t="n"/>
      <c r="N858" s="19" t="n"/>
      <c r="O858" s="19" t="n"/>
      <c r="P858" s="19" t="n"/>
      <c r="Q858" s="19" t="n"/>
      <c r="R858" s="20" t="n"/>
      <c r="S858" s="19" t="n"/>
      <c r="T858" s="20" t="n"/>
      <c r="U858" s="20" t="n"/>
      <c r="V858" s="20" t="n"/>
      <c r="W858" s="20" t="n"/>
      <c r="X858" s="21">
        <f>IF(T858="","",T858-IF(U858="",0,U858)-IF(V858="",0,V858)-IF(W858="",0,W858))</f>
        <v/>
      </c>
      <c r="Y858" s="22">
        <f>IF(OR(R858="",R858=0,X858=""),"",X858/R858)</f>
        <v/>
      </c>
      <c r="Z858" s="16" t="n"/>
      <c r="AA858" s="16" t="n"/>
      <c r="AB858" s="16" t="n"/>
      <c r="AC858" s="16" t="n"/>
      <c r="AD858" s="16" t="n"/>
      <c r="AE858" s="16" t="n"/>
      <c r="AF858" s="16" t="n"/>
      <c r="AG858" s="16" t="n"/>
      <c r="AH858" s="23" t="n"/>
      <c r="AI858" s="21">
        <f>IF(X858="","",IF(G858="MXN",X858,IF(AH858="","",X858*AH858)))</f>
        <v/>
      </c>
      <c r="AJ858" s="16" t="n"/>
      <c r="AK858" s="24">
        <f>IF(B858="","",CHOOSE(WEEKDAY(B858,2),"Lunes","Martes","Miércoles","Jueves","Viernes","Sábado","Domingo"))</f>
        <v/>
      </c>
      <c r="AL858" s="24">
        <f>IF(C858="","",IF(HOUR(C858)&lt;6,"00-06",IF(HOUR(C858)&lt;10,"06-10",IF(HOUR(C858)&lt;14,"10-14",IF(HOUR(C858)&lt;18,"14-18",IF(HOUR(C858)&lt;22,"18-22","22-24"))))))</f>
        <v/>
      </c>
      <c r="AM858" s="21">
        <f>IF(B858="","",SUMIFS($X$7:X858,$AJ$7:AJ858,"&lt;&gt;No",$B$7:B858,"&lt;&gt;"))</f>
        <v/>
      </c>
      <c r="AN858" s="22">
        <f>IF(B858="","",SUMIFS($Y$7:Y858,$AJ$7:AJ858,"&lt;&gt;No",$B$7:B858,"&lt;&gt;"))</f>
        <v/>
      </c>
    </row>
    <row r="859">
      <c r="A859" s="16" t="n"/>
      <c r="B859" s="17" t="n"/>
      <c r="C859" s="18" t="n"/>
      <c r="D859" s="18" t="n"/>
      <c r="E859" s="16" t="n"/>
      <c r="F859" s="16" t="n"/>
      <c r="G859" s="16" t="n"/>
      <c r="H859" s="16" t="n"/>
      <c r="I859" s="16" t="n"/>
      <c r="J859" s="16" t="n"/>
      <c r="K859" s="16" t="n"/>
      <c r="L859" s="16" t="n"/>
      <c r="M859" s="19" t="n"/>
      <c r="N859" s="19" t="n"/>
      <c r="O859" s="19" t="n"/>
      <c r="P859" s="19" t="n"/>
      <c r="Q859" s="19" t="n"/>
      <c r="R859" s="20" t="n"/>
      <c r="S859" s="19" t="n"/>
      <c r="T859" s="20" t="n"/>
      <c r="U859" s="20" t="n"/>
      <c r="V859" s="20" t="n"/>
      <c r="W859" s="20" t="n"/>
      <c r="X859" s="21">
        <f>IF(T859="","",T859-IF(U859="",0,U859)-IF(V859="",0,V859)-IF(W859="",0,W859))</f>
        <v/>
      </c>
      <c r="Y859" s="22">
        <f>IF(OR(R859="",R859=0,X859=""),"",X859/R859)</f>
        <v/>
      </c>
      <c r="Z859" s="16" t="n"/>
      <c r="AA859" s="16" t="n"/>
      <c r="AB859" s="16" t="n"/>
      <c r="AC859" s="16" t="n"/>
      <c r="AD859" s="16" t="n"/>
      <c r="AE859" s="16" t="n"/>
      <c r="AF859" s="16" t="n"/>
      <c r="AG859" s="16" t="n"/>
      <c r="AH859" s="23" t="n"/>
      <c r="AI859" s="21">
        <f>IF(X859="","",IF(G859="MXN",X859,IF(AH859="","",X859*AH859)))</f>
        <v/>
      </c>
      <c r="AJ859" s="16" t="n"/>
      <c r="AK859" s="24">
        <f>IF(B859="","",CHOOSE(WEEKDAY(B859,2),"Lunes","Martes","Miércoles","Jueves","Viernes","Sábado","Domingo"))</f>
        <v/>
      </c>
      <c r="AL859" s="24">
        <f>IF(C859="","",IF(HOUR(C859)&lt;6,"00-06",IF(HOUR(C859)&lt;10,"06-10",IF(HOUR(C859)&lt;14,"10-14",IF(HOUR(C859)&lt;18,"14-18",IF(HOUR(C859)&lt;22,"18-22","22-24"))))))</f>
        <v/>
      </c>
      <c r="AM859" s="21">
        <f>IF(B859="","",SUMIFS($X$7:X859,$AJ$7:AJ859,"&lt;&gt;No",$B$7:B859,"&lt;&gt;"))</f>
        <v/>
      </c>
      <c r="AN859" s="22">
        <f>IF(B859="","",SUMIFS($Y$7:Y859,$AJ$7:AJ859,"&lt;&gt;No",$B$7:B859,"&lt;&gt;"))</f>
        <v/>
      </c>
    </row>
    <row r="860">
      <c r="A860" s="16" t="n"/>
      <c r="B860" s="17" t="n"/>
      <c r="C860" s="18" t="n"/>
      <c r="D860" s="18" t="n"/>
      <c r="E860" s="16" t="n"/>
      <c r="F860" s="16" t="n"/>
      <c r="G860" s="16" t="n"/>
      <c r="H860" s="16" t="n"/>
      <c r="I860" s="16" t="n"/>
      <c r="J860" s="16" t="n"/>
      <c r="K860" s="16" t="n"/>
      <c r="L860" s="16" t="n"/>
      <c r="M860" s="19" t="n"/>
      <c r="N860" s="19" t="n"/>
      <c r="O860" s="19" t="n"/>
      <c r="P860" s="19" t="n"/>
      <c r="Q860" s="19" t="n"/>
      <c r="R860" s="20" t="n"/>
      <c r="S860" s="19" t="n"/>
      <c r="T860" s="20" t="n"/>
      <c r="U860" s="20" t="n"/>
      <c r="V860" s="20" t="n"/>
      <c r="W860" s="20" t="n"/>
      <c r="X860" s="21">
        <f>IF(T860="","",T860-IF(U860="",0,U860)-IF(V860="",0,V860)-IF(W860="",0,W860))</f>
        <v/>
      </c>
      <c r="Y860" s="22">
        <f>IF(OR(R860="",R860=0,X860=""),"",X860/R860)</f>
        <v/>
      </c>
      <c r="Z860" s="16" t="n"/>
      <c r="AA860" s="16" t="n"/>
      <c r="AB860" s="16" t="n"/>
      <c r="AC860" s="16" t="n"/>
      <c r="AD860" s="16" t="n"/>
      <c r="AE860" s="16" t="n"/>
      <c r="AF860" s="16" t="n"/>
      <c r="AG860" s="16" t="n"/>
      <c r="AH860" s="23" t="n"/>
      <c r="AI860" s="21">
        <f>IF(X860="","",IF(G860="MXN",X860,IF(AH860="","",X860*AH860)))</f>
        <v/>
      </c>
      <c r="AJ860" s="16" t="n"/>
      <c r="AK860" s="24">
        <f>IF(B860="","",CHOOSE(WEEKDAY(B860,2),"Lunes","Martes","Miércoles","Jueves","Viernes","Sábado","Domingo"))</f>
        <v/>
      </c>
      <c r="AL860" s="24">
        <f>IF(C860="","",IF(HOUR(C860)&lt;6,"00-06",IF(HOUR(C860)&lt;10,"06-10",IF(HOUR(C860)&lt;14,"10-14",IF(HOUR(C860)&lt;18,"14-18",IF(HOUR(C860)&lt;22,"18-22","22-24"))))))</f>
        <v/>
      </c>
      <c r="AM860" s="21">
        <f>IF(B860="","",SUMIFS($X$7:X860,$AJ$7:AJ860,"&lt;&gt;No",$B$7:B860,"&lt;&gt;"))</f>
        <v/>
      </c>
      <c r="AN860" s="22">
        <f>IF(B860="","",SUMIFS($Y$7:Y860,$AJ$7:AJ860,"&lt;&gt;No",$B$7:B860,"&lt;&gt;"))</f>
        <v/>
      </c>
    </row>
    <row r="861">
      <c r="A861" s="16" t="n"/>
      <c r="B861" s="17" t="n"/>
      <c r="C861" s="18" t="n"/>
      <c r="D861" s="18" t="n"/>
      <c r="E861" s="16" t="n"/>
      <c r="F861" s="16" t="n"/>
      <c r="G861" s="16" t="n"/>
      <c r="H861" s="16" t="n"/>
      <c r="I861" s="16" t="n"/>
      <c r="J861" s="16" t="n"/>
      <c r="K861" s="16" t="n"/>
      <c r="L861" s="16" t="n"/>
      <c r="M861" s="19" t="n"/>
      <c r="N861" s="19" t="n"/>
      <c r="O861" s="19" t="n"/>
      <c r="P861" s="19" t="n"/>
      <c r="Q861" s="19" t="n"/>
      <c r="R861" s="20" t="n"/>
      <c r="S861" s="19" t="n"/>
      <c r="T861" s="20" t="n"/>
      <c r="U861" s="20" t="n"/>
      <c r="V861" s="20" t="n"/>
      <c r="W861" s="20" t="n"/>
      <c r="X861" s="21">
        <f>IF(T861="","",T861-IF(U861="",0,U861)-IF(V861="",0,V861)-IF(W861="",0,W861))</f>
        <v/>
      </c>
      <c r="Y861" s="22">
        <f>IF(OR(R861="",R861=0,X861=""),"",X861/R861)</f>
        <v/>
      </c>
      <c r="Z861" s="16" t="n"/>
      <c r="AA861" s="16" t="n"/>
      <c r="AB861" s="16" t="n"/>
      <c r="AC861" s="16" t="n"/>
      <c r="AD861" s="16" t="n"/>
      <c r="AE861" s="16" t="n"/>
      <c r="AF861" s="16" t="n"/>
      <c r="AG861" s="16" t="n"/>
      <c r="AH861" s="23" t="n"/>
      <c r="AI861" s="21">
        <f>IF(X861="","",IF(G861="MXN",X861,IF(AH861="","",X861*AH861)))</f>
        <v/>
      </c>
      <c r="AJ861" s="16" t="n"/>
      <c r="AK861" s="24">
        <f>IF(B861="","",CHOOSE(WEEKDAY(B861,2),"Lunes","Martes","Miércoles","Jueves","Viernes","Sábado","Domingo"))</f>
        <v/>
      </c>
      <c r="AL861" s="24">
        <f>IF(C861="","",IF(HOUR(C861)&lt;6,"00-06",IF(HOUR(C861)&lt;10,"06-10",IF(HOUR(C861)&lt;14,"10-14",IF(HOUR(C861)&lt;18,"14-18",IF(HOUR(C861)&lt;22,"18-22","22-24"))))))</f>
        <v/>
      </c>
      <c r="AM861" s="21">
        <f>IF(B861="","",SUMIFS($X$7:X861,$AJ$7:AJ861,"&lt;&gt;No",$B$7:B861,"&lt;&gt;"))</f>
        <v/>
      </c>
      <c r="AN861" s="22">
        <f>IF(B861="","",SUMIFS($Y$7:Y861,$AJ$7:AJ861,"&lt;&gt;No",$B$7:B861,"&lt;&gt;"))</f>
        <v/>
      </c>
    </row>
    <row r="862">
      <c r="A862" s="16" t="n"/>
      <c r="B862" s="17" t="n"/>
      <c r="C862" s="18" t="n"/>
      <c r="D862" s="18" t="n"/>
      <c r="E862" s="16" t="n"/>
      <c r="F862" s="16" t="n"/>
      <c r="G862" s="16" t="n"/>
      <c r="H862" s="16" t="n"/>
      <c r="I862" s="16" t="n"/>
      <c r="J862" s="16" t="n"/>
      <c r="K862" s="16" t="n"/>
      <c r="L862" s="16" t="n"/>
      <c r="M862" s="19" t="n"/>
      <c r="N862" s="19" t="n"/>
      <c r="O862" s="19" t="n"/>
      <c r="P862" s="19" t="n"/>
      <c r="Q862" s="19" t="n"/>
      <c r="R862" s="20" t="n"/>
      <c r="S862" s="19" t="n"/>
      <c r="T862" s="20" t="n"/>
      <c r="U862" s="20" t="n"/>
      <c r="V862" s="20" t="n"/>
      <c r="W862" s="20" t="n"/>
      <c r="X862" s="21">
        <f>IF(T862="","",T862-IF(U862="",0,U862)-IF(V862="",0,V862)-IF(W862="",0,W862))</f>
        <v/>
      </c>
      <c r="Y862" s="22">
        <f>IF(OR(R862="",R862=0,X862=""),"",X862/R862)</f>
        <v/>
      </c>
      <c r="Z862" s="16" t="n"/>
      <c r="AA862" s="16" t="n"/>
      <c r="AB862" s="16" t="n"/>
      <c r="AC862" s="16" t="n"/>
      <c r="AD862" s="16" t="n"/>
      <c r="AE862" s="16" t="n"/>
      <c r="AF862" s="16" t="n"/>
      <c r="AG862" s="16" t="n"/>
      <c r="AH862" s="23" t="n"/>
      <c r="AI862" s="21">
        <f>IF(X862="","",IF(G862="MXN",X862,IF(AH862="","",X862*AH862)))</f>
        <v/>
      </c>
      <c r="AJ862" s="16" t="n"/>
      <c r="AK862" s="24">
        <f>IF(B862="","",CHOOSE(WEEKDAY(B862,2),"Lunes","Martes","Miércoles","Jueves","Viernes","Sábado","Domingo"))</f>
        <v/>
      </c>
      <c r="AL862" s="24">
        <f>IF(C862="","",IF(HOUR(C862)&lt;6,"00-06",IF(HOUR(C862)&lt;10,"06-10",IF(HOUR(C862)&lt;14,"10-14",IF(HOUR(C862)&lt;18,"14-18",IF(HOUR(C862)&lt;22,"18-22","22-24"))))))</f>
        <v/>
      </c>
      <c r="AM862" s="21">
        <f>IF(B862="","",SUMIFS($X$7:X862,$AJ$7:AJ862,"&lt;&gt;No",$B$7:B862,"&lt;&gt;"))</f>
        <v/>
      </c>
      <c r="AN862" s="22">
        <f>IF(B862="","",SUMIFS($Y$7:Y862,$AJ$7:AJ862,"&lt;&gt;No",$B$7:B862,"&lt;&gt;"))</f>
        <v/>
      </c>
    </row>
    <row r="863">
      <c r="A863" s="16" t="n"/>
      <c r="B863" s="17" t="n"/>
      <c r="C863" s="18" t="n"/>
      <c r="D863" s="18" t="n"/>
      <c r="E863" s="16" t="n"/>
      <c r="F863" s="16" t="n"/>
      <c r="G863" s="16" t="n"/>
      <c r="H863" s="16" t="n"/>
      <c r="I863" s="16" t="n"/>
      <c r="J863" s="16" t="n"/>
      <c r="K863" s="16" t="n"/>
      <c r="L863" s="16" t="n"/>
      <c r="M863" s="19" t="n"/>
      <c r="N863" s="19" t="n"/>
      <c r="O863" s="19" t="n"/>
      <c r="P863" s="19" t="n"/>
      <c r="Q863" s="19" t="n"/>
      <c r="R863" s="20" t="n"/>
      <c r="S863" s="19" t="n"/>
      <c r="T863" s="20" t="n"/>
      <c r="U863" s="20" t="n"/>
      <c r="V863" s="20" t="n"/>
      <c r="W863" s="20" t="n"/>
      <c r="X863" s="21">
        <f>IF(T863="","",T863-IF(U863="",0,U863)-IF(V863="",0,V863)-IF(W863="",0,W863))</f>
        <v/>
      </c>
      <c r="Y863" s="22">
        <f>IF(OR(R863="",R863=0,X863=""),"",X863/R863)</f>
        <v/>
      </c>
      <c r="Z863" s="16" t="n"/>
      <c r="AA863" s="16" t="n"/>
      <c r="AB863" s="16" t="n"/>
      <c r="AC863" s="16" t="n"/>
      <c r="AD863" s="16" t="n"/>
      <c r="AE863" s="16" t="n"/>
      <c r="AF863" s="16" t="n"/>
      <c r="AG863" s="16" t="n"/>
      <c r="AH863" s="23" t="n"/>
      <c r="AI863" s="21">
        <f>IF(X863="","",IF(G863="MXN",X863,IF(AH863="","",X863*AH863)))</f>
        <v/>
      </c>
      <c r="AJ863" s="16" t="n"/>
      <c r="AK863" s="24">
        <f>IF(B863="","",CHOOSE(WEEKDAY(B863,2),"Lunes","Martes","Miércoles","Jueves","Viernes","Sábado","Domingo"))</f>
        <v/>
      </c>
      <c r="AL863" s="24">
        <f>IF(C863="","",IF(HOUR(C863)&lt;6,"00-06",IF(HOUR(C863)&lt;10,"06-10",IF(HOUR(C863)&lt;14,"10-14",IF(HOUR(C863)&lt;18,"14-18",IF(HOUR(C863)&lt;22,"18-22","22-24"))))))</f>
        <v/>
      </c>
      <c r="AM863" s="21">
        <f>IF(B863="","",SUMIFS($X$7:X863,$AJ$7:AJ863,"&lt;&gt;No",$B$7:B863,"&lt;&gt;"))</f>
        <v/>
      </c>
      <c r="AN863" s="22">
        <f>IF(B863="","",SUMIFS($Y$7:Y863,$AJ$7:AJ863,"&lt;&gt;No",$B$7:B863,"&lt;&gt;"))</f>
        <v/>
      </c>
    </row>
    <row r="864">
      <c r="A864" s="16" t="n"/>
      <c r="B864" s="17" t="n"/>
      <c r="C864" s="18" t="n"/>
      <c r="D864" s="18" t="n"/>
      <c r="E864" s="16" t="n"/>
      <c r="F864" s="16" t="n"/>
      <c r="G864" s="16" t="n"/>
      <c r="H864" s="16" t="n"/>
      <c r="I864" s="16" t="n"/>
      <c r="J864" s="16" t="n"/>
      <c r="K864" s="16" t="n"/>
      <c r="L864" s="16" t="n"/>
      <c r="M864" s="19" t="n"/>
      <c r="N864" s="19" t="n"/>
      <c r="O864" s="19" t="n"/>
      <c r="P864" s="19" t="n"/>
      <c r="Q864" s="19" t="n"/>
      <c r="R864" s="20" t="n"/>
      <c r="S864" s="19" t="n"/>
      <c r="T864" s="20" t="n"/>
      <c r="U864" s="20" t="n"/>
      <c r="V864" s="20" t="n"/>
      <c r="W864" s="20" t="n"/>
      <c r="X864" s="21">
        <f>IF(T864="","",T864-IF(U864="",0,U864)-IF(V864="",0,V864)-IF(W864="",0,W864))</f>
        <v/>
      </c>
      <c r="Y864" s="22">
        <f>IF(OR(R864="",R864=0,X864=""),"",X864/R864)</f>
        <v/>
      </c>
      <c r="Z864" s="16" t="n"/>
      <c r="AA864" s="16" t="n"/>
      <c r="AB864" s="16" t="n"/>
      <c r="AC864" s="16" t="n"/>
      <c r="AD864" s="16" t="n"/>
      <c r="AE864" s="16" t="n"/>
      <c r="AF864" s="16" t="n"/>
      <c r="AG864" s="16" t="n"/>
      <c r="AH864" s="23" t="n"/>
      <c r="AI864" s="21">
        <f>IF(X864="","",IF(G864="MXN",X864,IF(AH864="","",X864*AH864)))</f>
        <v/>
      </c>
      <c r="AJ864" s="16" t="n"/>
      <c r="AK864" s="24">
        <f>IF(B864="","",CHOOSE(WEEKDAY(B864,2),"Lunes","Martes","Miércoles","Jueves","Viernes","Sábado","Domingo"))</f>
        <v/>
      </c>
      <c r="AL864" s="24">
        <f>IF(C864="","",IF(HOUR(C864)&lt;6,"00-06",IF(HOUR(C864)&lt;10,"06-10",IF(HOUR(C864)&lt;14,"10-14",IF(HOUR(C864)&lt;18,"14-18",IF(HOUR(C864)&lt;22,"18-22","22-24"))))))</f>
        <v/>
      </c>
      <c r="AM864" s="21">
        <f>IF(B864="","",SUMIFS($X$7:X864,$AJ$7:AJ864,"&lt;&gt;No",$B$7:B864,"&lt;&gt;"))</f>
        <v/>
      </c>
      <c r="AN864" s="22">
        <f>IF(B864="","",SUMIFS($Y$7:Y864,$AJ$7:AJ864,"&lt;&gt;No",$B$7:B864,"&lt;&gt;"))</f>
        <v/>
      </c>
    </row>
    <row r="865">
      <c r="A865" s="16" t="n"/>
      <c r="B865" s="17" t="n"/>
      <c r="C865" s="18" t="n"/>
      <c r="D865" s="18" t="n"/>
      <c r="E865" s="16" t="n"/>
      <c r="F865" s="16" t="n"/>
      <c r="G865" s="16" t="n"/>
      <c r="H865" s="16" t="n"/>
      <c r="I865" s="16" t="n"/>
      <c r="J865" s="16" t="n"/>
      <c r="K865" s="16" t="n"/>
      <c r="L865" s="16" t="n"/>
      <c r="M865" s="19" t="n"/>
      <c r="N865" s="19" t="n"/>
      <c r="O865" s="19" t="n"/>
      <c r="P865" s="19" t="n"/>
      <c r="Q865" s="19" t="n"/>
      <c r="R865" s="20" t="n"/>
      <c r="S865" s="19" t="n"/>
      <c r="T865" s="20" t="n"/>
      <c r="U865" s="20" t="n"/>
      <c r="V865" s="20" t="n"/>
      <c r="W865" s="20" t="n"/>
      <c r="X865" s="21">
        <f>IF(T865="","",T865-IF(U865="",0,U865)-IF(V865="",0,V865)-IF(W865="",0,W865))</f>
        <v/>
      </c>
      <c r="Y865" s="22">
        <f>IF(OR(R865="",R865=0,X865=""),"",X865/R865)</f>
        <v/>
      </c>
      <c r="Z865" s="16" t="n"/>
      <c r="AA865" s="16" t="n"/>
      <c r="AB865" s="16" t="n"/>
      <c r="AC865" s="16" t="n"/>
      <c r="AD865" s="16" t="n"/>
      <c r="AE865" s="16" t="n"/>
      <c r="AF865" s="16" t="n"/>
      <c r="AG865" s="16" t="n"/>
      <c r="AH865" s="23" t="n"/>
      <c r="AI865" s="21">
        <f>IF(X865="","",IF(G865="MXN",X865,IF(AH865="","",X865*AH865)))</f>
        <v/>
      </c>
      <c r="AJ865" s="16" t="n"/>
      <c r="AK865" s="24">
        <f>IF(B865="","",CHOOSE(WEEKDAY(B865,2),"Lunes","Martes","Miércoles","Jueves","Viernes","Sábado","Domingo"))</f>
        <v/>
      </c>
      <c r="AL865" s="24">
        <f>IF(C865="","",IF(HOUR(C865)&lt;6,"00-06",IF(HOUR(C865)&lt;10,"06-10",IF(HOUR(C865)&lt;14,"10-14",IF(HOUR(C865)&lt;18,"14-18",IF(HOUR(C865)&lt;22,"18-22","22-24"))))))</f>
        <v/>
      </c>
      <c r="AM865" s="21">
        <f>IF(B865="","",SUMIFS($X$7:X865,$AJ$7:AJ865,"&lt;&gt;No",$B$7:B865,"&lt;&gt;"))</f>
        <v/>
      </c>
      <c r="AN865" s="22">
        <f>IF(B865="","",SUMIFS($Y$7:Y865,$AJ$7:AJ865,"&lt;&gt;No",$B$7:B865,"&lt;&gt;"))</f>
        <v/>
      </c>
    </row>
    <row r="866">
      <c r="A866" s="16" t="n"/>
      <c r="B866" s="17" t="n"/>
      <c r="C866" s="18" t="n"/>
      <c r="D866" s="18" t="n"/>
      <c r="E866" s="16" t="n"/>
      <c r="F866" s="16" t="n"/>
      <c r="G866" s="16" t="n"/>
      <c r="H866" s="16" t="n"/>
      <c r="I866" s="16" t="n"/>
      <c r="J866" s="16" t="n"/>
      <c r="K866" s="16" t="n"/>
      <c r="L866" s="16" t="n"/>
      <c r="M866" s="19" t="n"/>
      <c r="N866" s="19" t="n"/>
      <c r="O866" s="19" t="n"/>
      <c r="P866" s="19" t="n"/>
      <c r="Q866" s="19" t="n"/>
      <c r="R866" s="20" t="n"/>
      <c r="S866" s="19" t="n"/>
      <c r="T866" s="20" t="n"/>
      <c r="U866" s="20" t="n"/>
      <c r="V866" s="20" t="n"/>
      <c r="W866" s="20" t="n"/>
      <c r="X866" s="21">
        <f>IF(T866="","",T866-IF(U866="",0,U866)-IF(V866="",0,V866)-IF(W866="",0,W866))</f>
        <v/>
      </c>
      <c r="Y866" s="22">
        <f>IF(OR(R866="",R866=0,X866=""),"",X866/R866)</f>
        <v/>
      </c>
      <c r="Z866" s="16" t="n"/>
      <c r="AA866" s="16" t="n"/>
      <c r="AB866" s="16" t="n"/>
      <c r="AC866" s="16" t="n"/>
      <c r="AD866" s="16" t="n"/>
      <c r="AE866" s="16" t="n"/>
      <c r="AF866" s="16" t="n"/>
      <c r="AG866" s="16" t="n"/>
      <c r="AH866" s="23" t="n"/>
      <c r="AI866" s="21">
        <f>IF(X866="","",IF(G866="MXN",X866,IF(AH866="","",X866*AH866)))</f>
        <v/>
      </c>
      <c r="AJ866" s="16" t="n"/>
      <c r="AK866" s="24">
        <f>IF(B866="","",CHOOSE(WEEKDAY(B866,2),"Lunes","Martes","Miércoles","Jueves","Viernes","Sábado","Domingo"))</f>
        <v/>
      </c>
      <c r="AL866" s="24">
        <f>IF(C866="","",IF(HOUR(C866)&lt;6,"00-06",IF(HOUR(C866)&lt;10,"06-10",IF(HOUR(C866)&lt;14,"10-14",IF(HOUR(C866)&lt;18,"14-18",IF(HOUR(C866)&lt;22,"18-22","22-24"))))))</f>
        <v/>
      </c>
      <c r="AM866" s="21">
        <f>IF(B866="","",SUMIFS($X$7:X866,$AJ$7:AJ866,"&lt;&gt;No",$B$7:B866,"&lt;&gt;"))</f>
        <v/>
      </c>
      <c r="AN866" s="22">
        <f>IF(B866="","",SUMIFS($Y$7:Y866,$AJ$7:AJ866,"&lt;&gt;No",$B$7:B866,"&lt;&gt;"))</f>
        <v/>
      </c>
    </row>
    <row r="867">
      <c r="A867" s="16" t="n"/>
      <c r="B867" s="17" t="n"/>
      <c r="C867" s="18" t="n"/>
      <c r="D867" s="18" t="n"/>
      <c r="E867" s="16" t="n"/>
      <c r="F867" s="16" t="n"/>
      <c r="G867" s="16" t="n"/>
      <c r="H867" s="16" t="n"/>
      <c r="I867" s="16" t="n"/>
      <c r="J867" s="16" t="n"/>
      <c r="K867" s="16" t="n"/>
      <c r="L867" s="16" t="n"/>
      <c r="M867" s="19" t="n"/>
      <c r="N867" s="19" t="n"/>
      <c r="O867" s="19" t="n"/>
      <c r="P867" s="19" t="n"/>
      <c r="Q867" s="19" t="n"/>
      <c r="R867" s="20" t="n"/>
      <c r="S867" s="19" t="n"/>
      <c r="T867" s="20" t="n"/>
      <c r="U867" s="20" t="n"/>
      <c r="V867" s="20" t="n"/>
      <c r="W867" s="20" t="n"/>
      <c r="X867" s="21">
        <f>IF(T867="","",T867-IF(U867="",0,U867)-IF(V867="",0,V867)-IF(W867="",0,W867))</f>
        <v/>
      </c>
      <c r="Y867" s="22">
        <f>IF(OR(R867="",R867=0,X867=""),"",X867/R867)</f>
        <v/>
      </c>
      <c r="Z867" s="16" t="n"/>
      <c r="AA867" s="16" t="n"/>
      <c r="AB867" s="16" t="n"/>
      <c r="AC867" s="16" t="n"/>
      <c r="AD867" s="16" t="n"/>
      <c r="AE867" s="16" t="n"/>
      <c r="AF867" s="16" t="n"/>
      <c r="AG867" s="16" t="n"/>
      <c r="AH867" s="23" t="n"/>
      <c r="AI867" s="21">
        <f>IF(X867="","",IF(G867="MXN",X867,IF(AH867="","",X867*AH867)))</f>
        <v/>
      </c>
      <c r="AJ867" s="16" t="n"/>
      <c r="AK867" s="24">
        <f>IF(B867="","",CHOOSE(WEEKDAY(B867,2),"Lunes","Martes","Miércoles","Jueves","Viernes","Sábado","Domingo"))</f>
        <v/>
      </c>
      <c r="AL867" s="24">
        <f>IF(C867="","",IF(HOUR(C867)&lt;6,"00-06",IF(HOUR(C867)&lt;10,"06-10",IF(HOUR(C867)&lt;14,"10-14",IF(HOUR(C867)&lt;18,"14-18",IF(HOUR(C867)&lt;22,"18-22","22-24"))))))</f>
        <v/>
      </c>
      <c r="AM867" s="21">
        <f>IF(B867="","",SUMIFS($X$7:X867,$AJ$7:AJ867,"&lt;&gt;No",$B$7:B867,"&lt;&gt;"))</f>
        <v/>
      </c>
      <c r="AN867" s="22">
        <f>IF(B867="","",SUMIFS($Y$7:Y867,$AJ$7:AJ867,"&lt;&gt;No",$B$7:B867,"&lt;&gt;"))</f>
        <v/>
      </c>
    </row>
    <row r="868">
      <c r="A868" s="16" t="n"/>
      <c r="B868" s="17" t="n"/>
      <c r="C868" s="18" t="n"/>
      <c r="D868" s="18" t="n"/>
      <c r="E868" s="16" t="n"/>
      <c r="F868" s="16" t="n"/>
      <c r="G868" s="16" t="n"/>
      <c r="H868" s="16" t="n"/>
      <c r="I868" s="16" t="n"/>
      <c r="J868" s="16" t="n"/>
      <c r="K868" s="16" t="n"/>
      <c r="L868" s="16" t="n"/>
      <c r="M868" s="19" t="n"/>
      <c r="N868" s="19" t="n"/>
      <c r="O868" s="19" t="n"/>
      <c r="P868" s="19" t="n"/>
      <c r="Q868" s="19" t="n"/>
      <c r="R868" s="20" t="n"/>
      <c r="S868" s="19" t="n"/>
      <c r="T868" s="20" t="n"/>
      <c r="U868" s="20" t="n"/>
      <c r="V868" s="20" t="n"/>
      <c r="W868" s="20" t="n"/>
      <c r="X868" s="21">
        <f>IF(T868="","",T868-IF(U868="",0,U868)-IF(V868="",0,V868)-IF(W868="",0,W868))</f>
        <v/>
      </c>
      <c r="Y868" s="22">
        <f>IF(OR(R868="",R868=0,X868=""),"",X868/R868)</f>
        <v/>
      </c>
      <c r="Z868" s="16" t="n"/>
      <c r="AA868" s="16" t="n"/>
      <c r="AB868" s="16" t="n"/>
      <c r="AC868" s="16" t="n"/>
      <c r="AD868" s="16" t="n"/>
      <c r="AE868" s="16" t="n"/>
      <c r="AF868" s="16" t="n"/>
      <c r="AG868" s="16" t="n"/>
      <c r="AH868" s="23" t="n"/>
      <c r="AI868" s="21">
        <f>IF(X868="","",IF(G868="MXN",X868,IF(AH868="","",X868*AH868)))</f>
        <v/>
      </c>
      <c r="AJ868" s="16" t="n"/>
      <c r="AK868" s="24">
        <f>IF(B868="","",CHOOSE(WEEKDAY(B868,2),"Lunes","Martes","Miércoles","Jueves","Viernes","Sábado","Domingo"))</f>
        <v/>
      </c>
      <c r="AL868" s="24">
        <f>IF(C868="","",IF(HOUR(C868)&lt;6,"00-06",IF(HOUR(C868)&lt;10,"06-10",IF(HOUR(C868)&lt;14,"10-14",IF(HOUR(C868)&lt;18,"14-18",IF(HOUR(C868)&lt;22,"18-22","22-24"))))))</f>
        <v/>
      </c>
      <c r="AM868" s="21">
        <f>IF(B868="","",SUMIFS($X$7:X868,$AJ$7:AJ868,"&lt;&gt;No",$B$7:B868,"&lt;&gt;"))</f>
        <v/>
      </c>
      <c r="AN868" s="22">
        <f>IF(B868="","",SUMIFS($Y$7:Y868,$AJ$7:AJ868,"&lt;&gt;No",$B$7:B868,"&lt;&gt;"))</f>
        <v/>
      </c>
    </row>
    <row r="869">
      <c r="A869" s="16" t="n"/>
      <c r="B869" s="17" t="n"/>
      <c r="C869" s="18" t="n"/>
      <c r="D869" s="18" t="n"/>
      <c r="E869" s="16" t="n"/>
      <c r="F869" s="16" t="n"/>
      <c r="G869" s="16" t="n"/>
      <c r="H869" s="16" t="n"/>
      <c r="I869" s="16" t="n"/>
      <c r="J869" s="16" t="n"/>
      <c r="K869" s="16" t="n"/>
      <c r="L869" s="16" t="n"/>
      <c r="M869" s="19" t="n"/>
      <c r="N869" s="19" t="n"/>
      <c r="O869" s="19" t="n"/>
      <c r="P869" s="19" t="n"/>
      <c r="Q869" s="19" t="n"/>
      <c r="R869" s="20" t="n"/>
      <c r="S869" s="19" t="n"/>
      <c r="T869" s="20" t="n"/>
      <c r="U869" s="20" t="n"/>
      <c r="V869" s="20" t="n"/>
      <c r="W869" s="20" t="n"/>
      <c r="X869" s="21">
        <f>IF(T869="","",T869-IF(U869="",0,U869)-IF(V869="",0,V869)-IF(W869="",0,W869))</f>
        <v/>
      </c>
      <c r="Y869" s="22">
        <f>IF(OR(R869="",R869=0,X869=""),"",X869/R869)</f>
        <v/>
      </c>
      <c r="Z869" s="16" t="n"/>
      <c r="AA869" s="16" t="n"/>
      <c r="AB869" s="16" t="n"/>
      <c r="AC869" s="16" t="n"/>
      <c r="AD869" s="16" t="n"/>
      <c r="AE869" s="16" t="n"/>
      <c r="AF869" s="16" t="n"/>
      <c r="AG869" s="16" t="n"/>
      <c r="AH869" s="23" t="n"/>
      <c r="AI869" s="21">
        <f>IF(X869="","",IF(G869="MXN",X869,IF(AH869="","",X869*AH869)))</f>
        <v/>
      </c>
      <c r="AJ869" s="16" t="n"/>
      <c r="AK869" s="24">
        <f>IF(B869="","",CHOOSE(WEEKDAY(B869,2),"Lunes","Martes","Miércoles","Jueves","Viernes","Sábado","Domingo"))</f>
        <v/>
      </c>
      <c r="AL869" s="24">
        <f>IF(C869="","",IF(HOUR(C869)&lt;6,"00-06",IF(HOUR(C869)&lt;10,"06-10",IF(HOUR(C869)&lt;14,"10-14",IF(HOUR(C869)&lt;18,"14-18",IF(HOUR(C869)&lt;22,"18-22","22-24"))))))</f>
        <v/>
      </c>
      <c r="AM869" s="21">
        <f>IF(B869="","",SUMIFS($X$7:X869,$AJ$7:AJ869,"&lt;&gt;No",$B$7:B869,"&lt;&gt;"))</f>
        <v/>
      </c>
      <c r="AN869" s="22">
        <f>IF(B869="","",SUMIFS($Y$7:Y869,$AJ$7:AJ869,"&lt;&gt;No",$B$7:B869,"&lt;&gt;"))</f>
        <v/>
      </c>
    </row>
    <row r="870">
      <c r="A870" s="16" t="n"/>
      <c r="B870" s="17" t="n"/>
      <c r="C870" s="18" t="n"/>
      <c r="D870" s="18" t="n"/>
      <c r="E870" s="16" t="n"/>
      <c r="F870" s="16" t="n"/>
      <c r="G870" s="16" t="n"/>
      <c r="H870" s="16" t="n"/>
      <c r="I870" s="16" t="n"/>
      <c r="J870" s="16" t="n"/>
      <c r="K870" s="16" t="n"/>
      <c r="L870" s="16" t="n"/>
      <c r="M870" s="19" t="n"/>
      <c r="N870" s="19" t="n"/>
      <c r="O870" s="19" t="n"/>
      <c r="P870" s="19" t="n"/>
      <c r="Q870" s="19" t="n"/>
      <c r="R870" s="20" t="n"/>
      <c r="S870" s="19" t="n"/>
      <c r="T870" s="20" t="n"/>
      <c r="U870" s="20" t="n"/>
      <c r="V870" s="20" t="n"/>
      <c r="W870" s="20" t="n"/>
      <c r="X870" s="21">
        <f>IF(T870="","",T870-IF(U870="",0,U870)-IF(V870="",0,V870)-IF(W870="",0,W870))</f>
        <v/>
      </c>
      <c r="Y870" s="22">
        <f>IF(OR(R870="",R870=0,X870=""),"",X870/R870)</f>
        <v/>
      </c>
      <c r="Z870" s="16" t="n"/>
      <c r="AA870" s="16" t="n"/>
      <c r="AB870" s="16" t="n"/>
      <c r="AC870" s="16" t="n"/>
      <c r="AD870" s="16" t="n"/>
      <c r="AE870" s="16" t="n"/>
      <c r="AF870" s="16" t="n"/>
      <c r="AG870" s="16" t="n"/>
      <c r="AH870" s="23" t="n"/>
      <c r="AI870" s="21">
        <f>IF(X870="","",IF(G870="MXN",X870,IF(AH870="","",X870*AH870)))</f>
        <v/>
      </c>
      <c r="AJ870" s="16" t="n"/>
      <c r="AK870" s="24">
        <f>IF(B870="","",CHOOSE(WEEKDAY(B870,2),"Lunes","Martes","Miércoles","Jueves","Viernes","Sábado","Domingo"))</f>
        <v/>
      </c>
      <c r="AL870" s="24">
        <f>IF(C870="","",IF(HOUR(C870)&lt;6,"00-06",IF(HOUR(C870)&lt;10,"06-10",IF(HOUR(C870)&lt;14,"10-14",IF(HOUR(C870)&lt;18,"14-18",IF(HOUR(C870)&lt;22,"18-22","22-24"))))))</f>
        <v/>
      </c>
      <c r="AM870" s="21">
        <f>IF(B870="","",SUMIFS($X$7:X870,$AJ$7:AJ870,"&lt;&gt;No",$B$7:B870,"&lt;&gt;"))</f>
        <v/>
      </c>
      <c r="AN870" s="22">
        <f>IF(B870="","",SUMIFS($Y$7:Y870,$AJ$7:AJ870,"&lt;&gt;No",$B$7:B870,"&lt;&gt;"))</f>
        <v/>
      </c>
    </row>
    <row r="871">
      <c r="A871" s="16" t="n"/>
      <c r="B871" s="17" t="n"/>
      <c r="C871" s="18" t="n"/>
      <c r="D871" s="18" t="n"/>
      <c r="E871" s="16" t="n"/>
      <c r="F871" s="16" t="n"/>
      <c r="G871" s="16" t="n"/>
      <c r="H871" s="16" t="n"/>
      <c r="I871" s="16" t="n"/>
      <c r="J871" s="16" t="n"/>
      <c r="K871" s="16" t="n"/>
      <c r="L871" s="16" t="n"/>
      <c r="M871" s="19" t="n"/>
      <c r="N871" s="19" t="n"/>
      <c r="O871" s="19" t="n"/>
      <c r="P871" s="19" t="n"/>
      <c r="Q871" s="19" t="n"/>
      <c r="R871" s="20" t="n"/>
      <c r="S871" s="19" t="n"/>
      <c r="T871" s="20" t="n"/>
      <c r="U871" s="20" t="n"/>
      <c r="V871" s="20" t="n"/>
      <c r="W871" s="20" t="n"/>
      <c r="X871" s="21">
        <f>IF(T871="","",T871-IF(U871="",0,U871)-IF(V871="",0,V871)-IF(W871="",0,W871))</f>
        <v/>
      </c>
      <c r="Y871" s="22">
        <f>IF(OR(R871="",R871=0,X871=""),"",X871/R871)</f>
        <v/>
      </c>
      <c r="Z871" s="16" t="n"/>
      <c r="AA871" s="16" t="n"/>
      <c r="AB871" s="16" t="n"/>
      <c r="AC871" s="16" t="n"/>
      <c r="AD871" s="16" t="n"/>
      <c r="AE871" s="16" t="n"/>
      <c r="AF871" s="16" t="n"/>
      <c r="AG871" s="16" t="n"/>
      <c r="AH871" s="23" t="n"/>
      <c r="AI871" s="21">
        <f>IF(X871="","",IF(G871="MXN",X871,IF(AH871="","",X871*AH871)))</f>
        <v/>
      </c>
      <c r="AJ871" s="16" t="n"/>
      <c r="AK871" s="24">
        <f>IF(B871="","",CHOOSE(WEEKDAY(B871,2),"Lunes","Martes","Miércoles","Jueves","Viernes","Sábado","Domingo"))</f>
        <v/>
      </c>
      <c r="AL871" s="24">
        <f>IF(C871="","",IF(HOUR(C871)&lt;6,"00-06",IF(HOUR(C871)&lt;10,"06-10",IF(HOUR(C871)&lt;14,"10-14",IF(HOUR(C871)&lt;18,"14-18",IF(HOUR(C871)&lt;22,"18-22","22-24"))))))</f>
        <v/>
      </c>
      <c r="AM871" s="21">
        <f>IF(B871="","",SUMIFS($X$7:X871,$AJ$7:AJ871,"&lt;&gt;No",$B$7:B871,"&lt;&gt;"))</f>
        <v/>
      </c>
      <c r="AN871" s="22">
        <f>IF(B871="","",SUMIFS($Y$7:Y871,$AJ$7:AJ871,"&lt;&gt;No",$B$7:B871,"&lt;&gt;"))</f>
        <v/>
      </c>
    </row>
    <row r="872">
      <c r="A872" s="16" t="n"/>
      <c r="B872" s="17" t="n"/>
      <c r="C872" s="18" t="n"/>
      <c r="D872" s="18" t="n"/>
      <c r="E872" s="16" t="n"/>
      <c r="F872" s="16" t="n"/>
      <c r="G872" s="16" t="n"/>
      <c r="H872" s="16" t="n"/>
      <c r="I872" s="16" t="n"/>
      <c r="J872" s="16" t="n"/>
      <c r="K872" s="16" t="n"/>
      <c r="L872" s="16" t="n"/>
      <c r="M872" s="19" t="n"/>
      <c r="N872" s="19" t="n"/>
      <c r="O872" s="19" t="n"/>
      <c r="P872" s="19" t="n"/>
      <c r="Q872" s="19" t="n"/>
      <c r="R872" s="20" t="n"/>
      <c r="S872" s="19" t="n"/>
      <c r="T872" s="20" t="n"/>
      <c r="U872" s="20" t="n"/>
      <c r="V872" s="20" t="n"/>
      <c r="W872" s="20" t="n"/>
      <c r="X872" s="21">
        <f>IF(T872="","",T872-IF(U872="",0,U872)-IF(V872="",0,V872)-IF(W872="",0,W872))</f>
        <v/>
      </c>
      <c r="Y872" s="22">
        <f>IF(OR(R872="",R872=0,X872=""),"",X872/R872)</f>
        <v/>
      </c>
      <c r="Z872" s="16" t="n"/>
      <c r="AA872" s="16" t="n"/>
      <c r="AB872" s="16" t="n"/>
      <c r="AC872" s="16" t="n"/>
      <c r="AD872" s="16" t="n"/>
      <c r="AE872" s="16" t="n"/>
      <c r="AF872" s="16" t="n"/>
      <c r="AG872" s="16" t="n"/>
      <c r="AH872" s="23" t="n"/>
      <c r="AI872" s="21">
        <f>IF(X872="","",IF(G872="MXN",X872,IF(AH872="","",X872*AH872)))</f>
        <v/>
      </c>
      <c r="AJ872" s="16" t="n"/>
      <c r="AK872" s="24">
        <f>IF(B872="","",CHOOSE(WEEKDAY(B872,2),"Lunes","Martes","Miércoles","Jueves","Viernes","Sábado","Domingo"))</f>
        <v/>
      </c>
      <c r="AL872" s="24">
        <f>IF(C872="","",IF(HOUR(C872)&lt;6,"00-06",IF(HOUR(C872)&lt;10,"06-10",IF(HOUR(C872)&lt;14,"10-14",IF(HOUR(C872)&lt;18,"14-18",IF(HOUR(C872)&lt;22,"18-22","22-24"))))))</f>
        <v/>
      </c>
      <c r="AM872" s="21">
        <f>IF(B872="","",SUMIFS($X$7:X872,$AJ$7:AJ872,"&lt;&gt;No",$B$7:B872,"&lt;&gt;"))</f>
        <v/>
      </c>
      <c r="AN872" s="22">
        <f>IF(B872="","",SUMIFS($Y$7:Y872,$AJ$7:AJ872,"&lt;&gt;No",$B$7:B872,"&lt;&gt;"))</f>
        <v/>
      </c>
    </row>
    <row r="873">
      <c r="A873" s="16" t="n"/>
      <c r="B873" s="17" t="n"/>
      <c r="C873" s="18" t="n"/>
      <c r="D873" s="18" t="n"/>
      <c r="E873" s="16" t="n"/>
      <c r="F873" s="16" t="n"/>
      <c r="G873" s="16" t="n"/>
      <c r="H873" s="16" t="n"/>
      <c r="I873" s="16" t="n"/>
      <c r="J873" s="16" t="n"/>
      <c r="K873" s="16" t="n"/>
      <c r="L873" s="16" t="n"/>
      <c r="M873" s="19" t="n"/>
      <c r="N873" s="19" t="n"/>
      <c r="O873" s="19" t="n"/>
      <c r="P873" s="19" t="n"/>
      <c r="Q873" s="19" t="n"/>
      <c r="R873" s="20" t="n"/>
      <c r="S873" s="19" t="n"/>
      <c r="T873" s="20" t="n"/>
      <c r="U873" s="20" t="n"/>
      <c r="V873" s="20" t="n"/>
      <c r="W873" s="20" t="n"/>
      <c r="X873" s="21">
        <f>IF(T873="","",T873-IF(U873="",0,U873)-IF(V873="",0,V873)-IF(W873="",0,W873))</f>
        <v/>
      </c>
      <c r="Y873" s="22">
        <f>IF(OR(R873="",R873=0,X873=""),"",X873/R873)</f>
        <v/>
      </c>
      <c r="Z873" s="16" t="n"/>
      <c r="AA873" s="16" t="n"/>
      <c r="AB873" s="16" t="n"/>
      <c r="AC873" s="16" t="n"/>
      <c r="AD873" s="16" t="n"/>
      <c r="AE873" s="16" t="n"/>
      <c r="AF873" s="16" t="n"/>
      <c r="AG873" s="16" t="n"/>
      <c r="AH873" s="23" t="n"/>
      <c r="AI873" s="21">
        <f>IF(X873="","",IF(G873="MXN",X873,IF(AH873="","",X873*AH873)))</f>
        <v/>
      </c>
      <c r="AJ873" s="16" t="n"/>
      <c r="AK873" s="24">
        <f>IF(B873="","",CHOOSE(WEEKDAY(B873,2),"Lunes","Martes","Miércoles","Jueves","Viernes","Sábado","Domingo"))</f>
        <v/>
      </c>
      <c r="AL873" s="24">
        <f>IF(C873="","",IF(HOUR(C873)&lt;6,"00-06",IF(HOUR(C873)&lt;10,"06-10",IF(HOUR(C873)&lt;14,"10-14",IF(HOUR(C873)&lt;18,"14-18",IF(HOUR(C873)&lt;22,"18-22","22-24"))))))</f>
        <v/>
      </c>
      <c r="AM873" s="21">
        <f>IF(B873="","",SUMIFS($X$7:X873,$AJ$7:AJ873,"&lt;&gt;No",$B$7:B873,"&lt;&gt;"))</f>
        <v/>
      </c>
      <c r="AN873" s="22">
        <f>IF(B873="","",SUMIFS($Y$7:Y873,$AJ$7:AJ873,"&lt;&gt;No",$B$7:B873,"&lt;&gt;"))</f>
        <v/>
      </c>
    </row>
    <row r="874">
      <c r="A874" s="16" t="n"/>
      <c r="B874" s="17" t="n"/>
      <c r="C874" s="18" t="n"/>
      <c r="D874" s="18" t="n"/>
      <c r="E874" s="16" t="n"/>
      <c r="F874" s="16" t="n"/>
      <c r="G874" s="16" t="n"/>
      <c r="H874" s="16" t="n"/>
      <c r="I874" s="16" t="n"/>
      <c r="J874" s="16" t="n"/>
      <c r="K874" s="16" t="n"/>
      <c r="L874" s="16" t="n"/>
      <c r="M874" s="19" t="n"/>
      <c r="N874" s="19" t="n"/>
      <c r="O874" s="19" t="n"/>
      <c r="P874" s="19" t="n"/>
      <c r="Q874" s="19" t="n"/>
      <c r="R874" s="20" t="n"/>
      <c r="S874" s="19" t="n"/>
      <c r="T874" s="20" t="n"/>
      <c r="U874" s="20" t="n"/>
      <c r="V874" s="20" t="n"/>
      <c r="W874" s="20" t="n"/>
      <c r="X874" s="21">
        <f>IF(T874="","",T874-IF(U874="",0,U874)-IF(V874="",0,V874)-IF(W874="",0,W874))</f>
        <v/>
      </c>
      <c r="Y874" s="22">
        <f>IF(OR(R874="",R874=0,X874=""),"",X874/R874)</f>
        <v/>
      </c>
      <c r="Z874" s="16" t="n"/>
      <c r="AA874" s="16" t="n"/>
      <c r="AB874" s="16" t="n"/>
      <c r="AC874" s="16" t="n"/>
      <c r="AD874" s="16" t="n"/>
      <c r="AE874" s="16" t="n"/>
      <c r="AF874" s="16" t="n"/>
      <c r="AG874" s="16" t="n"/>
      <c r="AH874" s="23" t="n"/>
      <c r="AI874" s="21">
        <f>IF(X874="","",IF(G874="MXN",X874,IF(AH874="","",X874*AH874)))</f>
        <v/>
      </c>
      <c r="AJ874" s="16" t="n"/>
      <c r="AK874" s="24">
        <f>IF(B874="","",CHOOSE(WEEKDAY(B874,2),"Lunes","Martes","Miércoles","Jueves","Viernes","Sábado","Domingo"))</f>
        <v/>
      </c>
      <c r="AL874" s="24">
        <f>IF(C874="","",IF(HOUR(C874)&lt;6,"00-06",IF(HOUR(C874)&lt;10,"06-10",IF(HOUR(C874)&lt;14,"10-14",IF(HOUR(C874)&lt;18,"14-18",IF(HOUR(C874)&lt;22,"18-22","22-24"))))))</f>
        <v/>
      </c>
      <c r="AM874" s="21">
        <f>IF(B874="","",SUMIFS($X$7:X874,$AJ$7:AJ874,"&lt;&gt;No",$B$7:B874,"&lt;&gt;"))</f>
        <v/>
      </c>
      <c r="AN874" s="22">
        <f>IF(B874="","",SUMIFS($Y$7:Y874,$AJ$7:AJ874,"&lt;&gt;No",$B$7:B874,"&lt;&gt;"))</f>
        <v/>
      </c>
    </row>
    <row r="875">
      <c r="A875" s="16" t="n"/>
      <c r="B875" s="17" t="n"/>
      <c r="C875" s="18" t="n"/>
      <c r="D875" s="18" t="n"/>
      <c r="E875" s="16" t="n"/>
      <c r="F875" s="16" t="n"/>
      <c r="G875" s="16" t="n"/>
      <c r="H875" s="16" t="n"/>
      <c r="I875" s="16" t="n"/>
      <c r="J875" s="16" t="n"/>
      <c r="K875" s="16" t="n"/>
      <c r="L875" s="16" t="n"/>
      <c r="M875" s="19" t="n"/>
      <c r="N875" s="19" t="n"/>
      <c r="O875" s="19" t="n"/>
      <c r="P875" s="19" t="n"/>
      <c r="Q875" s="19" t="n"/>
      <c r="R875" s="20" t="n"/>
      <c r="S875" s="19" t="n"/>
      <c r="T875" s="20" t="n"/>
      <c r="U875" s="20" t="n"/>
      <c r="V875" s="20" t="n"/>
      <c r="W875" s="20" t="n"/>
      <c r="X875" s="21">
        <f>IF(T875="","",T875-IF(U875="",0,U875)-IF(V875="",0,V875)-IF(W875="",0,W875))</f>
        <v/>
      </c>
      <c r="Y875" s="22">
        <f>IF(OR(R875="",R875=0,X875=""),"",X875/R875)</f>
        <v/>
      </c>
      <c r="Z875" s="16" t="n"/>
      <c r="AA875" s="16" t="n"/>
      <c r="AB875" s="16" t="n"/>
      <c r="AC875" s="16" t="n"/>
      <c r="AD875" s="16" t="n"/>
      <c r="AE875" s="16" t="n"/>
      <c r="AF875" s="16" t="n"/>
      <c r="AG875" s="16" t="n"/>
      <c r="AH875" s="23" t="n"/>
      <c r="AI875" s="21">
        <f>IF(X875="","",IF(G875="MXN",X875,IF(AH875="","",X875*AH875)))</f>
        <v/>
      </c>
      <c r="AJ875" s="16" t="n"/>
      <c r="AK875" s="24">
        <f>IF(B875="","",CHOOSE(WEEKDAY(B875,2),"Lunes","Martes","Miércoles","Jueves","Viernes","Sábado","Domingo"))</f>
        <v/>
      </c>
      <c r="AL875" s="24">
        <f>IF(C875="","",IF(HOUR(C875)&lt;6,"00-06",IF(HOUR(C875)&lt;10,"06-10",IF(HOUR(C875)&lt;14,"10-14",IF(HOUR(C875)&lt;18,"14-18",IF(HOUR(C875)&lt;22,"18-22","22-24"))))))</f>
        <v/>
      </c>
      <c r="AM875" s="21">
        <f>IF(B875="","",SUMIFS($X$7:X875,$AJ$7:AJ875,"&lt;&gt;No",$B$7:B875,"&lt;&gt;"))</f>
        <v/>
      </c>
      <c r="AN875" s="22">
        <f>IF(B875="","",SUMIFS($Y$7:Y875,$AJ$7:AJ875,"&lt;&gt;No",$B$7:B875,"&lt;&gt;"))</f>
        <v/>
      </c>
    </row>
    <row r="876">
      <c r="A876" s="16" t="n"/>
      <c r="B876" s="17" t="n"/>
      <c r="C876" s="18" t="n"/>
      <c r="D876" s="18" t="n"/>
      <c r="E876" s="16" t="n"/>
      <c r="F876" s="16" t="n"/>
      <c r="G876" s="16" t="n"/>
      <c r="H876" s="16" t="n"/>
      <c r="I876" s="16" t="n"/>
      <c r="J876" s="16" t="n"/>
      <c r="K876" s="16" t="n"/>
      <c r="L876" s="16" t="n"/>
      <c r="M876" s="19" t="n"/>
      <c r="N876" s="19" t="n"/>
      <c r="O876" s="19" t="n"/>
      <c r="P876" s="19" t="n"/>
      <c r="Q876" s="19" t="n"/>
      <c r="R876" s="20" t="n"/>
      <c r="S876" s="19" t="n"/>
      <c r="T876" s="20" t="n"/>
      <c r="U876" s="20" t="n"/>
      <c r="V876" s="20" t="n"/>
      <c r="W876" s="20" t="n"/>
      <c r="X876" s="21">
        <f>IF(T876="","",T876-IF(U876="",0,U876)-IF(V876="",0,V876)-IF(W876="",0,W876))</f>
        <v/>
      </c>
      <c r="Y876" s="22">
        <f>IF(OR(R876="",R876=0,X876=""),"",X876/R876)</f>
        <v/>
      </c>
      <c r="Z876" s="16" t="n"/>
      <c r="AA876" s="16" t="n"/>
      <c r="AB876" s="16" t="n"/>
      <c r="AC876" s="16" t="n"/>
      <c r="AD876" s="16" t="n"/>
      <c r="AE876" s="16" t="n"/>
      <c r="AF876" s="16" t="n"/>
      <c r="AG876" s="16" t="n"/>
      <c r="AH876" s="23" t="n"/>
      <c r="AI876" s="21">
        <f>IF(X876="","",IF(G876="MXN",X876,IF(AH876="","",X876*AH876)))</f>
        <v/>
      </c>
      <c r="AJ876" s="16" t="n"/>
      <c r="AK876" s="24">
        <f>IF(B876="","",CHOOSE(WEEKDAY(B876,2),"Lunes","Martes","Miércoles","Jueves","Viernes","Sábado","Domingo"))</f>
        <v/>
      </c>
      <c r="AL876" s="24">
        <f>IF(C876="","",IF(HOUR(C876)&lt;6,"00-06",IF(HOUR(C876)&lt;10,"06-10",IF(HOUR(C876)&lt;14,"10-14",IF(HOUR(C876)&lt;18,"14-18",IF(HOUR(C876)&lt;22,"18-22","22-24"))))))</f>
        <v/>
      </c>
      <c r="AM876" s="21">
        <f>IF(B876="","",SUMIFS($X$7:X876,$AJ$7:AJ876,"&lt;&gt;No",$B$7:B876,"&lt;&gt;"))</f>
        <v/>
      </c>
      <c r="AN876" s="22">
        <f>IF(B876="","",SUMIFS($Y$7:Y876,$AJ$7:AJ876,"&lt;&gt;No",$B$7:B876,"&lt;&gt;"))</f>
        <v/>
      </c>
    </row>
    <row r="877">
      <c r="A877" s="16" t="n"/>
      <c r="B877" s="17" t="n"/>
      <c r="C877" s="18" t="n"/>
      <c r="D877" s="18" t="n"/>
      <c r="E877" s="16" t="n"/>
      <c r="F877" s="16" t="n"/>
      <c r="G877" s="16" t="n"/>
      <c r="H877" s="16" t="n"/>
      <c r="I877" s="16" t="n"/>
      <c r="J877" s="16" t="n"/>
      <c r="K877" s="16" t="n"/>
      <c r="L877" s="16" t="n"/>
      <c r="M877" s="19" t="n"/>
      <c r="N877" s="19" t="n"/>
      <c r="O877" s="19" t="n"/>
      <c r="P877" s="19" t="n"/>
      <c r="Q877" s="19" t="n"/>
      <c r="R877" s="20" t="n"/>
      <c r="S877" s="19" t="n"/>
      <c r="T877" s="20" t="n"/>
      <c r="U877" s="20" t="n"/>
      <c r="V877" s="20" t="n"/>
      <c r="W877" s="20" t="n"/>
      <c r="X877" s="21">
        <f>IF(T877="","",T877-IF(U877="",0,U877)-IF(V877="",0,V877)-IF(W877="",0,W877))</f>
        <v/>
      </c>
      <c r="Y877" s="22">
        <f>IF(OR(R877="",R877=0,X877=""),"",X877/R877)</f>
        <v/>
      </c>
      <c r="Z877" s="16" t="n"/>
      <c r="AA877" s="16" t="n"/>
      <c r="AB877" s="16" t="n"/>
      <c r="AC877" s="16" t="n"/>
      <c r="AD877" s="16" t="n"/>
      <c r="AE877" s="16" t="n"/>
      <c r="AF877" s="16" t="n"/>
      <c r="AG877" s="16" t="n"/>
      <c r="AH877" s="23" t="n"/>
      <c r="AI877" s="21">
        <f>IF(X877="","",IF(G877="MXN",X877,IF(AH877="","",X877*AH877)))</f>
        <v/>
      </c>
      <c r="AJ877" s="16" t="n"/>
      <c r="AK877" s="24">
        <f>IF(B877="","",CHOOSE(WEEKDAY(B877,2),"Lunes","Martes","Miércoles","Jueves","Viernes","Sábado","Domingo"))</f>
        <v/>
      </c>
      <c r="AL877" s="24">
        <f>IF(C877="","",IF(HOUR(C877)&lt;6,"00-06",IF(HOUR(C877)&lt;10,"06-10",IF(HOUR(C877)&lt;14,"10-14",IF(HOUR(C877)&lt;18,"14-18",IF(HOUR(C877)&lt;22,"18-22","22-24"))))))</f>
        <v/>
      </c>
      <c r="AM877" s="21">
        <f>IF(B877="","",SUMIFS($X$7:X877,$AJ$7:AJ877,"&lt;&gt;No",$B$7:B877,"&lt;&gt;"))</f>
        <v/>
      </c>
      <c r="AN877" s="22">
        <f>IF(B877="","",SUMIFS($Y$7:Y877,$AJ$7:AJ877,"&lt;&gt;No",$B$7:B877,"&lt;&gt;"))</f>
        <v/>
      </c>
    </row>
    <row r="878">
      <c r="A878" s="16" t="n"/>
      <c r="B878" s="17" t="n"/>
      <c r="C878" s="18" t="n"/>
      <c r="D878" s="18" t="n"/>
      <c r="E878" s="16" t="n"/>
      <c r="F878" s="16" t="n"/>
      <c r="G878" s="16" t="n"/>
      <c r="H878" s="16" t="n"/>
      <c r="I878" s="16" t="n"/>
      <c r="J878" s="16" t="n"/>
      <c r="K878" s="16" t="n"/>
      <c r="L878" s="16" t="n"/>
      <c r="M878" s="19" t="n"/>
      <c r="N878" s="19" t="n"/>
      <c r="O878" s="19" t="n"/>
      <c r="P878" s="19" t="n"/>
      <c r="Q878" s="19" t="n"/>
      <c r="R878" s="20" t="n"/>
      <c r="S878" s="19" t="n"/>
      <c r="T878" s="20" t="n"/>
      <c r="U878" s="20" t="n"/>
      <c r="V878" s="20" t="n"/>
      <c r="W878" s="20" t="n"/>
      <c r="X878" s="21">
        <f>IF(T878="","",T878-IF(U878="",0,U878)-IF(V878="",0,V878)-IF(W878="",0,W878))</f>
        <v/>
      </c>
      <c r="Y878" s="22">
        <f>IF(OR(R878="",R878=0,X878=""),"",X878/R878)</f>
        <v/>
      </c>
      <c r="Z878" s="16" t="n"/>
      <c r="AA878" s="16" t="n"/>
      <c r="AB878" s="16" t="n"/>
      <c r="AC878" s="16" t="n"/>
      <c r="AD878" s="16" t="n"/>
      <c r="AE878" s="16" t="n"/>
      <c r="AF878" s="16" t="n"/>
      <c r="AG878" s="16" t="n"/>
      <c r="AH878" s="23" t="n"/>
      <c r="AI878" s="21">
        <f>IF(X878="","",IF(G878="MXN",X878,IF(AH878="","",X878*AH878)))</f>
        <v/>
      </c>
      <c r="AJ878" s="16" t="n"/>
      <c r="AK878" s="24">
        <f>IF(B878="","",CHOOSE(WEEKDAY(B878,2),"Lunes","Martes","Miércoles","Jueves","Viernes","Sábado","Domingo"))</f>
        <v/>
      </c>
      <c r="AL878" s="24">
        <f>IF(C878="","",IF(HOUR(C878)&lt;6,"00-06",IF(HOUR(C878)&lt;10,"06-10",IF(HOUR(C878)&lt;14,"10-14",IF(HOUR(C878)&lt;18,"14-18",IF(HOUR(C878)&lt;22,"18-22","22-24"))))))</f>
        <v/>
      </c>
      <c r="AM878" s="21">
        <f>IF(B878="","",SUMIFS($X$7:X878,$AJ$7:AJ878,"&lt;&gt;No",$B$7:B878,"&lt;&gt;"))</f>
        <v/>
      </c>
      <c r="AN878" s="22">
        <f>IF(B878="","",SUMIFS($Y$7:Y878,$AJ$7:AJ878,"&lt;&gt;No",$B$7:B878,"&lt;&gt;"))</f>
        <v/>
      </c>
    </row>
    <row r="879">
      <c r="A879" s="16" t="n"/>
      <c r="B879" s="17" t="n"/>
      <c r="C879" s="18" t="n"/>
      <c r="D879" s="18" t="n"/>
      <c r="E879" s="16" t="n"/>
      <c r="F879" s="16" t="n"/>
      <c r="G879" s="16" t="n"/>
      <c r="H879" s="16" t="n"/>
      <c r="I879" s="16" t="n"/>
      <c r="J879" s="16" t="n"/>
      <c r="K879" s="16" t="n"/>
      <c r="L879" s="16" t="n"/>
      <c r="M879" s="19" t="n"/>
      <c r="N879" s="19" t="n"/>
      <c r="O879" s="19" t="n"/>
      <c r="P879" s="19" t="n"/>
      <c r="Q879" s="19" t="n"/>
      <c r="R879" s="20" t="n"/>
      <c r="S879" s="19" t="n"/>
      <c r="T879" s="20" t="n"/>
      <c r="U879" s="20" t="n"/>
      <c r="V879" s="20" t="n"/>
      <c r="W879" s="20" t="n"/>
      <c r="X879" s="21">
        <f>IF(T879="","",T879-IF(U879="",0,U879)-IF(V879="",0,V879)-IF(W879="",0,W879))</f>
        <v/>
      </c>
      <c r="Y879" s="22">
        <f>IF(OR(R879="",R879=0,X879=""),"",X879/R879)</f>
        <v/>
      </c>
      <c r="Z879" s="16" t="n"/>
      <c r="AA879" s="16" t="n"/>
      <c r="AB879" s="16" t="n"/>
      <c r="AC879" s="16" t="n"/>
      <c r="AD879" s="16" t="n"/>
      <c r="AE879" s="16" t="n"/>
      <c r="AF879" s="16" t="n"/>
      <c r="AG879" s="16" t="n"/>
      <c r="AH879" s="23" t="n"/>
      <c r="AI879" s="21">
        <f>IF(X879="","",IF(G879="MXN",X879,IF(AH879="","",X879*AH879)))</f>
        <v/>
      </c>
      <c r="AJ879" s="16" t="n"/>
      <c r="AK879" s="24">
        <f>IF(B879="","",CHOOSE(WEEKDAY(B879,2),"Lunes","Martes","Miércoles","Jueves","Viernes","Sábado","Domingo"))</f>
        <v/>
      </c>
      <c r="AL879" s="24">
        <f>IF(C879="","",IF(HOUR(C879)&lt;6,"00-06",IF(HOUR(C879)&lt;10,"06-10",IF(HOUR(C879)&lt;14,"10-14",IF(HOUR(C879)&lt;18,"14-18",IF(HOUR(C879)&lt;22,"18-22","22-24"))))))</f>
        <v/>
      </c>
      <c r="AM879" s="21">
        <f>IF(B879="","",SUMIFS($X$7:X879,$AJ$7:AJ879,"&lt;&gt;No",$B$7:B879,"&lt;&gt;"))</f>
        <v/>
      </c>
      <c r="AN879" s="22">
        <f>IF(B879="","",SUMIFS($Y$7:Y879,$AJ$7:AJ879,"&lt;&gt;No",$B$7:B879,"&lt;&gt;"))</f>
        <v/>
      </c>
    </row>
    <row r="880">
      <c r="A880" s="16" t="n"/>
      <c r="B880" s="17" t="n"/>
      <c r="C880" s="18" t="n"/>
      <c r="D880" s="18" t="n"/>
      <c r="E880" s="16" t="n"/>
      <c r="F880" s="16" t="n"/>
      <c r="G880" s="16" t="n"/>
      <c r="H880" s="16" t="n"/>
      <c r="I880" s="16" t="n"/>
      <c r="J880" s="16" t="n"/>
      <c r="K880" s="16" t="n"/>
      <c r="L880" s="16" t="n"/>
      <c r="M880" s="19" t="n"/>
      <c r="N880" s="19" t="n"/>
      <c r="O880" s="19" t="n"/>
      <c r="P880" s="19" t="n"/>
      <c r="Q880" s="19" t="n"/>
      <c r="R880" s="20" t="n"/>
      <c r="S880" s="19" t="n"/>
      <c r="T880" s="20" t="n"/>
      <c r="U880" s="20" t="n"/>
      <c r="V880" s="20" t="n"/>
      <c r="W880" s="20" t="n"/>
      <c r="X880" s="21">
        <f>IF(T880="","",T880-IF(U880="",0,U880)-IF(V880="",0,V880)-IF(W880="",0,W880))</f>
        <v/>
      </c>
      <c r="Y880" s="22">
        <f>IF(OR(R880="",R880=0,X880=""),"",X880/R880)</f>
        <v/>
      </c>
      <c r="Z880" s="16" t="n"/>
      <c r="AA880" s="16" t="n"/>
      <c r="AB880" s="16" t="n"/>
      <c r="AC880" s="16" t="n"/>
      <c r="AD880" s="16" t="n"/>
      <c r="AE880" s="16" t="n"/>
      <c r="AF880" s="16" t="n"/>
      <c r="AG880" s="16" t="n"/>
      <c r="AH880" s="23" t="n"/>
      <c r="AI880" s="21">
        <f>IF(X880="","",IF(G880="MXN",X880,IF(AH880="","",X880*AH880)))</f>
        <v/>
      </c>
      <c r="AJ880" s="16" t="n"/>
      <c r="AK880" s="24">
        <f>IF(B880="","",CHOOSE(WEEKDAY(B880,2),"Lunes","Martes","Miércoles","Jueves","Viernes","Sábado","Domingo"))</f>
        <v/>
      </c>
      <c r="AL880" s="24">
        <f>IF(C880="","",IF(HOUR(C880)&lt;6,"00-06",IF(HOUR(C880)&lt;10,"06-10",IF(HOUR(C880)&lt;14,"10-14",IF(HOUR(C880)&lt;18,"14-18",IF(HOUR(C880)&lt;22,"18-22","22-24"))))))</f>
        <v/>
      </c>
      <c r="AM880" s="21">
        <f>IF(B880="","",SUMIFS($X$7:X880,$AJ$7:AJ880,"&lt;&gt;No",$B$7:B880,"&lt;&gt;"))</f>
        <v/>
      </c>
      <c r="AN880" s="22">
        <f>IF(B880="","",SUMIFS($Y$7:Y880,$AJ$7:AJ880,"&lt;&gt;No",$B$7:B880,"&lt;&gt;"))</f>
        <v/>
      </c>
    </row>
    <row r="881">
      <c r="A881" s="16" t="n"/>
      <c r="B881" s="17" t="n"/>
      <c r="C881" s="18" t="n"/>
      <c r="D881" s="18" t="n"/>
      <c r="E881" s="16" t="n"/>
      <c r="F881" s="16" t="n"/>
      <c r="G881" s="16" t="n"/>
      <c r="H881" s="16" t="n"/>
      <c r="I881" s="16" t="n"/>
      <c r="J881" s="16" t="n"/>
      <c r="K881" s="16" t="n"/>
      <c r="L881" s="16" t="n"/>
      <c r="M881" s="19" t="n"/>
      <c r="N881" s="19" t="n"/>
      <c r="O881" s="19" t="n"/>
      <c r="P881" s="19" t="n"/>
      <c r="Q881" s="19" t="n"/>
      <c r="R881" s="20" t="n"/>
      <c r="S881" s="19" t="n"/>
      <c r="T881" s="20" t="n"/>
      <c r="U881" s="20" t="n"/>
      <c r="V881" s="20" t="n"/>
      <c r="W881" s="20" t="n"/>
      <c r="X881" s="21">
        <f>IF(T881="","",T881-IF(U881="",0,U881)-IF(V881="",0,V881)-IF(W881="",0,W881))</f>
        <v/>
      </c>
      <c r="Y881" s="22">
        <f>IF(OR(R881="",R881=0,X881=""),"",X881/R881)</f>
        <v/>
      </c>
      <c r="Z881" s="16" t="n"/>
      <c r="AA881" s="16" t="n"/>
      <c r="AB881" s="16" t="n"/>
      <c r="AC881" s="16" t="n"/>
      <c r="AD881" s="16" t="n"/>
      <c r="AE881" s="16" t="n"/>
      <c r="AF881" s="16" t="n"/>
      <c r="AG881" s="16" t="n"/>
      <c r="AH881" s="23" t="n"/>
      <c r="AI881" s="21">
        <f>IF(X881="","",IF(G881="MXN",X881,IF(AH881="","",X881*AH881)))</f>
        <v/>
      </c>
      <c r="AJ881" s="16" t="n"/>
      <c r="AK881" s="24">
        <f>IF(B881="","",CHOOSE(WEEKDAY(B881,2),"Lunes","Martes","Miércoles","Jueves","Viernes","Sábado","Domingo"))</f>
        <v/>
      </c>
      <c r="AL881" s="24">
        <f>IF(C881="","",IF(HOUR(C881)&lt;6,"00-06",IF(HOUR(C881)&lt;10,"06-10",IF(HOUR(C881)&lt;14,"10-14",IF(HOUR(C881)&lt;18,"14-18",IF(HOUR(C881)&lt;22,"18-22","22-24"))))))</f>
        <v/>
      </c>
      <c r="AM881" s="21">
        <f>IF(B881="","",SUMIFS($X$7:X881,$AJ$7:AJ881,"&lt;&gt;No",$B$7:B881,"&lt;&gt;"))</f>
        <v/>
      </c>
      <c r="AN881" s="22">
        <f>IF(B881="","",SUMIFS($Y$7:Y881,$AJ$7:AJ881,"&lt;&gt;No",$B$7:B881,"&lt;&gt;"))</f>
        <v/>
      </c>
    </row>
    <row r="882">
      <c r="A882" s="16" t="n"/>
      <c r="B882" s="17" t="n"/>
      <c r="C882" s="18" t="n"/>
      <c r="D882" s="18" t="n"/>
      <c r="E882" s="16" t="n"/>
      <c r="F882" s="16" t="n"/>
      <c r="G882" s="16" t="n"/>
      <c r="H882" s="16" t="n"/>
      <c r="I882" s="16" t="n"/>
      <c r="J882" s="16" t="n"/>
      <c r="K882" s="16" t="n"/>
      <c r="L882" s="16" t="n"/>
      <c r="M882" s="19" t="n"/>
      <c r="N882" s="19" t="n"/>
      <c r="O882" s="19" t="n"/>
      <c r="P882" s="19" t="n"/>
      <c r="Q882" s="19" t="n"/>
      <c r="R882" s="20" t="n"/>
      <c r="S882" s="19" t="n"/>
      <c r="T882" s="20" t="n"/>
      <c r="U882" s="20" t="n"/>
      <c r="V882" s="20" t="n"/>
      <c r="W882" s="20" t="n"/>
      <c r="X882" s="21">
        <f>IF(T882="","",T882-IF(U882="",0,U882)-IF(V882="",0,V882)-IF(W882="",0,W882))</f>
        <v/>
      </c>
      <c r="Y882" s="22">
        <f>IF(OR(R882="",R882=0,X882=""),"",X882/R882)</f>
        <v/>
      </c>
      <c r="Z882" s="16" t="n"/>
      <c r="AA882" s="16" t="n"/>
      <c r="AB882" s="16" t="n"/>
      <c r="AC882" s="16" t="n"/>
      <c r="AD882" s="16" t="n"/>
      <c r="AE882" s="16" t="n"/>
      <c r="AF882" s="16" t="n"/>
      <c r="AG882" s="16" t="n"/>
      <c r="AH882" s="23" t="n"/>
      <c r="AI882" s="21">
        <f>IF(X882="","",IF(G882="MXN",X882,IF(AH882="","",X882*AH882)))</f>
        <v/>
      </c>
      <c r="AJ882" s="16" t="n"/>
      <c r="AK882" s="24">
        <f>IF(B882="","",CHOOSE(WEEKDAY(B882,2),"Lunes","Martes","Miércoles","Jueves","Viernes","Sábado","Domingo"))</f>
        <v/>
      </c>
      <c r="AL882" s="24">
        <f>IF(C882="","",IF(HOUR(C882)&lt;6,"00-06",IF(HOUR(C882)&lt;10,"06-10",IF(HOUR(C882)&lt;14,"10-14",IF(HOUR(C882)&lt;18,"14-18",IF(HOUR(C882)&lt;22,"18-22","22-24"))))))</f>
        <v/>
      </c>
      <c r="AM882" s="21">
        <f>IF(B882="","",SUMIFS($X$7:X882,$AJ$7:AJ882,"&lt;&gt;No",$B$7:B882,"&lt;&gt;"))</f>
        <v/>
      </c>
      <c r="AN882" s="22">
        <f>IF(B882="","",SUMIFS($Y$7:Y882,$AJ$7:AJ882,"&lt;&gt;No",$B$7:B882,"&lt;&gt;"))</f>
        <v/>
      </c>
    </row>
    <row r="883">
      <c r="A883" s="16" t="n"/>
      <c r="B883" s="17" t="n"/>
      <c r="C883" s="18" t="n"/>
      <c r="D883" s="18" t="n"/>
      <c r="E883" s="16" t="n"/>
      <c r="F883" s="16" t="n"/>
      <c r="G883" s="16" t="n"/>
      <c r="H883" s="16" t="n"/>
      <c r="I883" s="16" t="n"/>
      <c r="J883" s="16" t="n"/>
      <c r="K883" s="16" t="n"/>
      <c r="L883" s="16" t="n"/>
      <c r="M883" s="19" t="n"/>
      <c r="N883" s="19" t="n"/>
      <c r="O883" s="19" t="n"/>
      <c r="P883" s="19" t="n"/>
      <c r="Q883" s="19" t="n"/>
      <c r="R883" s="20" t="n"/>
      <c r="S883" s="19" t="n"/>
      <c r="T883" s="20" t="n"/>
      <c r="U883" s="20" t="n"/>
      <c r="V883" s="20" t="n"/>
      <c r="W883" s="20" t="n"/>
      <c r="X883" s="21">
        <f>IF(T883="","",T883-IF(U883="",0,U883)-IF(V883="",0,V883)-IF(W883="",0,W883))</f>
        <v/>
      </c>
      <c r="Y883" s="22">
        <f>IF(OR(R883="",R883=0,X883=""),"",X883/R883)</f>
        <v/>
      </c>
      <c r="Z883" s="16" t="n"/>
      <c r="AA883" s="16" t="n"/>
      <c r="AB883" s="16" t="n"/>
      <c r="AC883" s="16" t="n"/>
      <c r="AD883" s="16" t="n"/>
      <c r="AE883" s="16" t="n"/>
      <c r="AF883" s="16" t="n"/>
      <c r="AG883" s="16" t="n"/>
      <c r="AH883" s="23" t="n"/>
      <c r="AI883" s="21">
        <f>IF(X883="","",IF(G883="MXN",X883,IF(AH883="","",X883*AH883)))</f>
        <v/>
      </c>
      <c r="AJ883" s="16" t="n"/>
      <c r="AK883" s="24">
        <f>IF(B883="","",CHOOSE(WEEKDAY(B883,2),"Lunes","Martes","Miércoles","Jueves","Viernes","Sábado","Domingo"))</f>
        <v/>
      </c>
      <c r="AL883" s="24">
        <f>IF(C883="","",IF(HOUR(C883)&lt;6,"00-06",IF(HOUR(C883)&lt;10,"06-10",IF(HOUR(C883)&lt;14,"10-14",IF(HOUR(C883)&lt;18,"14-18",IF(HOUR(C883)&lt;22,"18-22","22-24"))))))</f>
        <v/>
      </c>
      <c r="AM883" s="21">
        <f>IF(B883="","",SUMIFS($X$7:X883,$AJ$7:AJ883,"&lt;&gt;No",$B$7:B883,"&lt;&gt;"))</f>
        <v/>
      </c>
      <c r="AN883" s="22">
        <f>IF(B883="","",SUMIFS($Y$7:Y883,$AJ$7:AJ883,"&lt;&gt;No",$B$7:B883,"&lt;&gt;"))</f>
        <v/>
      </c>
    </row>
    <row r="884">
      <c r="A884" s="16" t="n"/>
      <c r="B884" s="17" t="n"/>
      <c r="C884" s="18" t="n"/>
      <c r="D884" s="18" t="n"/>
      <c r="E884" s="16" t="n"/>
      <c r="F884" s="16" t="n"/>
      <c r="G884" s="16" t="n"/>
      <c r="H884" s="16" t="n"/>
      <c r="I884" s="16" t="n"/>
      <c r="J884" s="16" t="n"/>
      <c r="K884" s="16" t="n"/>
      <c r="L884" s="16" t="n"/>
      <c r="M884" s="19" t="n"/>
      <c r="N884" s="19" t="n"/>
      <c r="O884" s="19" t="n"/>
      <c r="P884" s="19" t="n"/>
      <c r="Q884" s="19" t="n"/>
      <c r="R884" s="20" t="n"/>
      <c r="S884" s="19" t="n"/>
      <c r="T884" s="20" t="n"/>
      <c r="U884" s="20" t="n"/>
      <c r="V884" s="20" t="n"/>
      <c r="W884" s="20" t="n"/>
      <c r="X884" s="21">
        <f>IF(T884="","",T884-IF(U884="",0,U884)-IF(V884="",0,V884)-IF(W884="",0,W884))</f>
        <v/>
      </c>
      <c r="Y884" s="22">
        <f>IF(OR(R884="",R884=0,X884=""),"",X884/R884)</f>
        <v/>
      </c>
      <c r="Z884" s="16" t="n"/>
      <c r="AA884" s="16" t="n"/>
      <c r="AB884" s="16" t="n"/>
      <c r="AC884" s="16" t="n"/>
      <c r="AD884" s="16" t="n"/>
      <c r="AE884" s="16" t="n"/>
      <c r="AF884" s="16" t="n"/>
      <c r="AG884" s="16" t="n"/>
      <c r="AH884" s="23" t="n"/>
      <c r="AI884" s="21">
        <f>IF(X884="","",IF(G884="MXN",X884,IF(AH884="","",X884*AH884)))</f>
        <v/>
      </c>
      <c r="AJ884" s="16" t="n"/>
      <c r="AK884" s="24">
        <f>IF(B884="","",CHOOSE(WEEKDAY(B884,2),"Lunes","Martes","Miércoles","Jueves","Viernes","Sábado","Domingo"))</f>
        <v/>
      </c>
      <c r="AL884" s="24">
        <f>IF(C884="","",IF(HOUR(C884)&lt;6,"00-06",IF(HOUR(C884)&lt;10,"06-10",IF(HOUR(C884)&lt;14,"10-14",IF(HOUR(C884)&lt;18,"14-18",IF(HOUR(C884)&lt;22,"18-22","22-24"))))))</f>
        <v/>
      </c>
      <c r="AM884" s="21">
        <f>IF(B884="","",SUMIFS($X$7:X884,$AJ$7:AJ884,"&lt;&gt;No",$B$7:B884,"&lt;&gt;"))</f>
        <v/>
      </c>
      <c r="AN884" s="22">
        <f>IF(B884="","",SUMIFS($Y$7:Y884,$AJ$7:AJ884,"&lt;&gt;No",$B$7:B884,"&lt;&gt;"))</f>
        <v/>
      </c>
    </row>
    <row r="885">
      <c r="A885" s="16" t="n"/>
      <c r="B885" s="17" t="n"/>
      <c r="C885" s="18" t="n"/>
      <c r="D885" s="18" t="n"/>
      <c r="E885" s="16" t="n"/>
      <c r="F885" s="16" t="n"/>
      <c r="G885" s="16" t="n"/>
      <c r="H885" s="16" t="n"/>
      <c r="I885" s="16" t="n"/>
      <c r="J885" s="16" t="n"/>
      <c r="K885" s="16" t="n"/>
      <c r="L885" s="16" t="n"/>
      <c r="M885" s="19" t="n"/>
      <c r="N885" s="19" t="n"/>
      <c r="O885" s="19" t="n"/>
      <c r="P885" s="19" t="n"/>
      <c r="Q885" s="19" t="n"/>
      <c r="R885" s="20" t="n"/>
      <c r="S885" s="19" t="n"/>
      <c r="T885" s="20" t="n"/>
      <c r="U885" s="20" t="n"/>
      <c r="V885" s="20" t="n"/>
      <c r="W885" s="20" t="n"/>
      <c r="X885" s="21">
        <f>IF(T885="","",T885-IF(U885="",0,U885)-IF(V885="",0,V885)-IF(W885="",0,W885))</f>
        <v/>
      </c>
      <c r="Y885" s="22">
        <f>IF(OR(R885="",R885=0,X885=""),"",X885/R885)</f>
        <v/>
      </c>
      <c r="Z885" s="16" t="n"/>
      <c r="AA885" s="16" t="n"/>
      <c r="AB885" s="16" t="n"/>
      <c r="AC885" s="16" t="n"/>
      <c r="AD885" s="16" t="n"/>
      <c r="AE885" s="16" t="n"/>
      <c r="AF885" s="16" t="n"/>
      <c r="AG885" s="16" t="n"/>
      <c r="AH885" s="23" t="n"/>
      <c r="AI885" s="21">
        <f>IF(X885="","",IF(G885="MXN",X885,IF(AH885="","",X885*AH885)))</f>
        <v/>
      </c>
      <c r="AJ885" s="16" t="n"/>
      <c r="AK885" s="24">
        <f>IF(B885="","",CHOOSE(WEEKDAY(B885,2),"Lunes","Martes","Miércoles","Jueves","Viernes","Sábado","Domingo"))</f>
        <v/>
      </c>
      <c r="AL885" s="24">
        <f>IF(C885="","",IF(HOUR(C885)&lt;6,"00-06",IF(HOUR(C885)&lt;10,"06-10",IF(HOUR(C885)&lt;14,"10-14",IF(HOUR(C885)&lt;18,"14-18",IF(HOUR(C885)&lt;22,"18-22","22-24"))))))</f>
        <v/>
      </c>
      <c r="AM885" s="21">
        <f>IF(B885="","",SUMIFS($X$7:X885,$AJ$7:AJ885,"&lt;&gt;No",$B$7:B885,"&lt;&gt;"))</f>
        <v/>
      </c>
      <c r="AN885" s="22">
        <f>IF(B885="","",SUMIFS($Y$7:Y885,$AJ$7:AJ885,"&lt;&gt;No",$B$7:B885,"&lt;&gt;"))</f>
        <v/>
      </c>
    </row>
    <row r="886">
      <c r="A886" s="16" t="n"/>
      <c r="B886" s="17" t="n"/>
      <c r="C886" s="18" t="n"/>
      <c r="D886" s="18" t="n"/>
      <c r="E886" s="16" t="n"/>
      <c r="F886" s="16" t="n"/>
      <c r="G886" s="16" t="n"/>
      <c r="H886" s="16" t="n"/>
      <c r="I886" s="16" t="n"/>
      <c r="J886" s="16" t="n"/>
      <c r="K886" s="16" t="n"/>
      <c r="L886" s="16" t="n"/>
      <c r="M886" s="19" t="n"/>
      <c r="N886" s="19" t="n"/>
      <c r="O886" s="19" t="n"/>
      <c r="P886" s="19" t="n"/>
      <c r="Q886" s="19" t="n"/>
      <c r="R886" s="20" t="n"/>
      <c r="S886" s="19" t="n"/>
      <c r="T886" s="20" t="n"/>
      <c r="U886" s="20" t="n"/>
      <c r="V886" s="20" t="n"/>
      <c r="W886" s="20" t="n"/>
      <c r="X886" s="21">
        <f>IF(T886="","",T886-IF(U886="",0,U886)-IF(V886="",0,V886)-IF(W886="",0,W886))</f>
        <v/>
      </c>
      <c r="Y886" s="22">
        <f>IF(OR(R886="",R886=0,X886=""),"",X886/R886)</f>
        <v/>
      </c>
      <c r="Z886" s="16" t="n"/>
      <c r="AA886" s="16" t="n"/>
      <c r="AB886" s="16" t="n"/>
      <c r="AC886" s="16" t="n"/>
      <c r="AD886" s="16" t="n"/>
      <c r="AE886" s="16" t="n"/>
      <c r="AF886" s="16" t="n"/>
      <c r="AG886" s="16" t="n"/>
      <c r="AH886" s="23" t="n"/>
      <c r="AI886" s="21">
        <f>IF(X886="","",IF(G886="MXN",X886,IF(AH886="","",X886*AH886)))</f>
        <v/>
      </c>
      <c r="AJ886" s="16" t="n"/>
      <c r="AK886" s="24">
        <f>IF(B886="","",CHOOSE(WEEKDAY(B886,2),"Lunes","Martes","Miércoles","Jueves","Viernes","Sábado","Domingo"))</f>
        <v/>
      </c>
      <c r="AL886" s="24">
        <f>IF(C886="","",IF(HOUR(C886)&lt;6,"00-06",IF(HOUR(C886)&lt;10,"06-10",IF(HOUR(C886)&lt;14,"10-14",IF(HOUR(C886)&lt;18,"14-18",IF(HOUR(C886)&lt;22,"18-22","22-24"))))))</f>
        <v/>
      </c>
      <c r="AM886" s="21">
        <f>IF(B886="","",SUMIFS($X$7:X886,$AJ$7:AJ886,"&lt;&gt;No",$B$7:B886,"&lt;&gt;"))</f>
        <v/>
      </c>
      <c r="AN886" s="22">
        <f>IF(B886="","",SUMIFS($Y$7:Y886,$AJ$7:AJ886,"&lt;&gt;No",$B$7:B886,"&lt;&gt;"))</f>
        <v/>
      </c>
    </row>
    <row r="887">
      <c r="A887" s="16" t="n"/>
      <c r="B887" s="17" t="n"/>
      <c r="C887" s="18" t="n"/>
      <c r="D887" s="18" t="n"/>
      <c r="E887" s="16" t="n"/>
      <c r="F887" s="16" t="n"/>
      <c r="G887" s="16" t="n"/>
      <c r="H887" s="16" t="n"/>
      <c r="I887" s="16" t="n"/>
      <c r="J887" s="16" t="n"/>
      <c r="K887" s="16" t="n"/>
      <c r="L887" s="16" t="n"/>
      <c r="M887" s="19" t="n"/>
      <c r="N887" s="19" t="n"/>
      <c r="O887" s="19" t="n"/>
      <c r="P887" s="19" t="n"/>
      <c r="Q887" s="19" t="n"/>
      <c r="R887" s="20" t="n"/>
      <c r="S887" s="19" t="n"/>
      <c r="T887" s="20" t="n"/>
      <c r="U887" s="20" t="n"/>
      <c r="V887" s="20" t="n"/>
      <c r="W887" s="20" t="n"/>
      <c r="X887" s="21">
        <f>IF(T887="","",T887-IF(U887="",0,U887)-IF(V887="",0,V887)-IF(W887="",0,W887))</f>
        <v/>
      </c>
      <c r="Y887" s="22">
        <f>IF(OR(R887="",R887=0,X887=""),"",X887/R887)</f>
        <v/>
      </c>
      <c r="Z887" s="16" t="n"/>
      <c r="AA887" s="16" t="n"/>
      <c r="AB887" s="16" t="n"/>
      <c r="AC887" s="16" t="n"/>
      <c r="AD887" s="16" t="n"/>
      <c r="AE887" s="16" t="n"/>
      <c r="AF887" s="16" t="n"/>
      <c r="AG887" s="16" t="n"/>
      <c r="AH887" s="23" t="n"/>
      <c r="AI887" s="21">
        <f>IF(X887="","",IF(G887="MXN",X887,IF(AH887="","",X887*AH887)))</f>
        <v/>
      </c>
      <c r="AJ887" s="16" t="n"/>
      <c r="AK887" s="24">
        <f>IF(B887="","",CHOOSE(WEEKDAY(B887,2),"Lunes","Martes","Miércoles","Jueves","Viernes","Sábado","Domingo"))</f>
        <v/>
      </c>
      <c r="AL887" s="24">
        <f>IF(C887="","",IF(HOUR(C887)&lt;6,"00-06",IF(HOUR(C887)&lt;10,"06-10",IF(HOUR(C887)&lt;14,"10-14",IF(HOUR(C887)&lt;18,"14-18",IF(HOUR(C887)&lt;22,"18-22","22-24"))))))</f>
        <v/>
      </c>
      <c r="AM887" s="21">
        <f>IF(B887="","",SUMIFS($X$7:X887,$AJ$7:AJ887,"&lt;&gt;No",$B$7:B887,"&lt;&gt;"))</f>
        <v/>
      </c>
      <c r="AN887" s="22">
        <f>IF(B887="","",SUMIFS($Y$7:Y887,$AJ$7:AJ887,"&lt;&gt;No",$B$7:B887,"&lt;&gt;"))</f>
        <v/>
      </c>
    </row>
    <row r="888">
      <c r="A888" s="16" t="n"/>
      <c r="B888" s="17" t="n"/>
      <c r="C888" s="18" t="n"/>
      <c r="D888" s="18" t="n"/>
      <c r="E888" s="16" t="n"/>
      <c r="F888" s="16" t="n"/>
      <c r="G888" s="16" t="n"/>
      <c r="H888" s="16" t="n"/>
      <c r="I888" s="16" t="n"/>
      <c r="J888" s="16" t="n"/>
      <c r="K888" s="16" t="n"/>
      <c r="L888" s="16" t="n"/>
      <c r="M888" s="19" t="n"/>
      <c r="N888" s="19" t="n"/>
      <c r="O888" s="19" t="n"/>
      <c r="P888" s="19" t="n"/>
      <c r="Q888" s="19" t="n"/>
      <c r="R888" s="20" t="n"/>
      <c r="S888" s="19" t="n"/>
      <c r="T888" s="20" t="n"/>
      <c r="U888" s="20" t="n"/>
      <c r="V888" s="20" t="n"/>
      <c r="W888" s="20" t="n"/>
      <c r="X888" s="21">
        <f>IF(T888="","",T888-IF(U888="",0,U888)-IF(V888="",0,V888)-IF(W888="",0,W888))</f>
        <v/>
      </c>
      <c r="Y888" s="22">
        <f>IF(OR(R888="",R888=0,X888=""),"",X888/R888)</f>
        <v/>
      </c>
      <c r="Z888" s="16" t="n"/>
      <c r="AA888" s="16" t="n"/>
      <c r="AB888" s="16" t="n"/>
      <c r="AC888" s="16" t="n"/>
      <c r="AD888" s="16" t="n"/>
      <c r="AE888" s="16" t="n"/>
      <c r="AF888" s="16" t="n"/>
      <c r="AG888" s="16" t="n"/>
      <c r="AH888" s="23" t="n"/>
      <c r="AI888" s="21">
        <f>IF(X888="","",IF(G888="MXN",X888,IF(AH888="","",X888*AH888)))</f>
        <v/>
      </c>
      <c r="AJ888" s="16" t="n"/>
      <c r="AK888" s="24">
        <f>IF(B888="","",CHOOSE(WEEKDAY(B888,2),"Lunes","Martes","Miércoles","Jueves","Viernes","Sábado","Domingo"))</f>
        <v/>
      </c>
      <c r="AL888" s="24">
        <f>IF(C888="","",IF(HOUR(C888)&lt;6,"00-06",IF(HOUR(C888)&lt;10,"06-10",IF(HOUR(C888)&lt;14,"10-14",IF(HOUR(C888)&lt;18,"14-18",IF(HOUR(C888)&lt;22,"18-22","22-24"))))))</f>
        <v/>
      </c>
      <c r="AM888" s="21">
        <f>IF(B888="","",SUMIFS($X$7:X888,$AJ$7:AJ888,"&lt;&gt;No",$B$7:B888,"&lt;&gt;"))</f>
        <v/>
      </c>
      <c r="AN888" s="22">
        <f>IF(B888="","",SUMIFS($Y$7:Y888,$AJ$7:AJ888,"&lt;&gt;No",$B$7:B888,"&lt;&gt;"))</f>
        <v/>
      </c>
    </row>
    <row r="889">
      <c r="A889" s="16" t="n"/>
      <c r="B889" s="17" t="n"/>
      <c r="C889" s="18" t="n"/>
      <c r="D889" s="18" t="n"/>
      <c r="E889" s="16" t="n"/>
      <c r="F889" s="16" t="n"/>
      <c r="G889" s="16" t="n"/>
      <c r="H889" s="16" t="n"/>
      <c r="I889" s="16" t="n"/>
      <c r="J889" s="16" t="n"/>
      <c r="K889" s="16" t="n"/>
      <c r="L889" s="16" t="n"/>
      <c r="M889" s="19" t="n"/>
      <c r="N889" s="19" t="n"/>
      <c r="O889" s="19" t="n"/>
      <c r="P889" s="19" t="n"/>
      <c r="Q889" s="19" t="n"/>
      <c r="R889" s="20" t="n"/>
      <c r="S889" s="19" t="n"/>
      <c r="T889" s="20" t="n"/>
      <c r="U889" s="20" t="n"/>
      <c r="V889" s="20" t="n"/>
      <c r="W889" s="20" t="n"/>
      <c r="X889" s="21">
        <f>IF(T889="","",T889-IF(U889="",0,U889)-IF(V889="",0,V889)-IF(W889="",0,W889))</f>
        <v/>
      </c>
      <c r="Y889" s="22">
        <f>IF(OR(R889="",R889=0,X889=""),"",X889/R889)</f>
        <v/>
      </c>
      <c r="Z889" s="16" t="n"/>
      <c r="AA889" s="16" t="n"/>
      <c r="AB889" s="16" t="n"/>
      <c r="AC889" s="16" t="n"/>
      <c r="AD889" s="16" t="n"/>
      <c r="AE889" s="16" t="n"/>
      <c r="AF889" s="16" t="n"/>
      <c r="AG889" s="16" t="n"/>
      <c r="AH889" s="23" t="n"/>
      <c r="AI889" s="21">
        <f>IF(X889="","",IF(G889="MXN",X889,IF(AH889="","",X889*AH889)))</f>
        <v/>
      </c>
      <c r="AJ889" s="16" t="n"/>
      <c r="AK889" s="24">
        <f>IF(B889="","",CHOOSE(WEEKDAY(B889,2),"Lunes","Martes","Miércoles","Jueves","Viernes","Sábado","Domingo"))</f>
        <v/>
      </c>
      <c r="AL889" s="24">
        <f>IF(C889="","",IF(HOUR(C889)&lt;6,"00-06",IF(HOUR(C889)&lt;10,"06-10",IF(HOUR(C889)&lt;14,"10-14",IF(HOUR(C889)&lt;18,"14-18",IF(HOUR(C889)&lt;22,"18-22","22-24"))))))</f>
        <v/>
      </c>
      <c r="AM889" s="21">
        <f>IF(B889="","",SUMIFS($X$7:X889,$AJ$7:AJ889,"&lt;&gt;No",$B$7:B889,"&lt;&gt;"))</f>
        <v/>
      </c>
      <c r="AN889" s="22">
        <f>IF(B889="","",SUMIFS($Y$7:Y889,$AJ$7:AJ889,"&lt;&gt;No",$B$7:B889,"&lt;&gt;"))</f>
        <v/>
      </c>
    </row>
    <row r="890">
      <c r="A890" s="16" t="n"/>
      <c r="B890" s="17" t="n"/>
      <c r="C890" s="18" t="n"/>
      <c r="D890" s="18" t="n"/>
      <c r="E890" s="16" t="n"/>
      <c r="F890" s="16" t="n"/>
      <c r="G890" s="16" t="n"/>
      <c r="H890" s="16" t="n"/>
      <c r="I890" s="16" t="n"/>
      <c r="J890" s="16" t="n"/>
      <c r="K890" s="16" t="n"/>
      <c r="L890" s="16" t="n"/>
      <c r="M890" s="19" t="n"/>
      <c r="N890" s="19" t="n"/>
      <c r="O890" s="19" t="n"/>
      <c r="P890" s="19" t="n"/>
      <c r="Q890" s="19" t="n"/>
      <c r="R890" s="20" t="n"/>
      <c r="S890" s="19" t="n"/>
      <c r="T890" s="20" t="n"/>
      <c r="U890" s="20" t="n"/>
      <c r="V890" s="20" t="n"/>
      <c r="W890" s="20" t="n"/>
      <c r="X890" s="21">
        <f>IF(T890="","",T890-IF(U890="",0,U890)-IF(V890="",0,V890)-IF(W890="",0,W890))</f>
        <v/>
      </c>
      <c r="Y890" s="22">
        <f>IF(OR(R890="",R890=0,X890=""),"",X890/R890)</f>
        <v/>
      </c>
      <c r="Z890" s="16" t="n"/>
      <c r="AA890" s="16" t="n"/>
      <c r="AB890" s="16" t="n"/>
      <c r="AC890" s="16" t="n"/>
      <c r="AD890" s="16" t="n"/>
      <c r="AE890" s="16" t="n"/>
      <c r="AF890" s="16" t="n"/>
      <c r="AG890" s="16" t="n"/>
      <c r="AH890" s="23" t="n"/>
      <c r="AI890" s="21">
        <f>IF(X890="","",IF(G890="MXN",X890,IF(AH890="","",X890*AH890)))</f>
        <v/>
      </c>
      <c r="AJ890" s="16" t="n"/>
      <c r="AK890" s="24">
        <f>IF(B890="","",CHOOSE(WEEKDAY(B890,2),"Lunes","Martes","Miércoles","Jueves","Viernes","Sábado","Domingo"))</f>
        <v/>
      </c>
      <c r="AL890" s="24">
        <f>IF(C890="","",IF(HOUR(C890)&lt;6,"00-06",IF(HOUR(C890)&lt;10,"06-10",IF(HOUR(C890)&lt;14,"10-14",IF(HOUR(C890)&lt;18,"14-18",IF(HOUR(C890)&lt;22,"18-22","22-24"))))))</f>
        <v/>
      </c>
      <c r="AM890" s="21">
        <f>IF(B890="","",SUMIFS($X$7:X890,$AJ$7:AJ890,"&lt;&gt;No",$B$7:B890,"&lt;&gt;"))</f>
        <v/>
      </c>
      <c r="AN890" s="22">
        <f>IF(B890="","",SUMIFS($Y$7:Y890,$AJ$7:AJ890,"&lt;&gt;No",$B$7:B890,"&lt;&gt;"))</f>
        <v/>
      </c>
    </row>
    <row r="891">
      <c r="A891" s="16" t="n"/>
      <c r="B891" s="17" t="n"/>
      <c r="C891" s="18" t="n"/>
      <c r="D891" s="18" t="n"/>
      <c r="E891" s="16" t="n"/>
      <c r="F891" s="16" t="n"/>
      <c r="G891" s="16" t="n"/>
      <c r="H891" s="16" t="n"/>
      <c r="I891" s="16" t="n"/>
      <c r="J891" s="16" t="n"/>
      <c r="K891" s="16" t="n"/>
      <c r="L891" s="16" t="n"/>
      <c r="M891" s="19" t="n"/>
      <c r="N891" s="19" t="n"/>
      <c r="O891" s="19" t="n"/>
      <c r="P891" s="19" t="n"/>
      <c r="Q891" s="19" t="n"/>
      <c r="R891" s="20" t="n"/>
      <c r="S891" s="19" t="n"/>
      <c r="T891" s="20" t="n"/>
      <c r="U891" s="20" t="n"/>
      <c r="V891" s="20" t="n"/>
      <c r="W891" s="20" t="n"/>
      <c r="X891" s="21">
        <f>IF(T891="","",T891-IF(U891="",0,U891)-IF(V891="",0,V891)-IF(W891="",0,W891))</f>
        <v/>
      </c>
      <c r="Y891" s="22">
        <f>IF(OR(R891="",R891=0,X891=""),"",X891/R891)</f>
        <v/>
      </c>
      <c r="Z891" s="16" t="n"/>
      <c r="AA891" s="16" t="n"/>
      <c r="AB891" s="16" t="n"/>
      <c r="AC891" s="16" t="n"/>
      <c r="AD891" s="16" t="n"/>
      <c r="AE891" s="16" t="n"/>
      <c r="AF891" s="16" t="n"/>
      <c r="AG891" s="16" t="n"/>
      <c r="AH891" s="23" t="n"/>
      <c r="AI891" s="21">
        <f>IF(X891="","",IF(G891="MXN",X891,IF(AH891="","",X891*AH891)))</f>
        <v/>
      </c>
      <c r="AJ891" s="16" t="n"/>
      <c r="AK891" s="24">
        <f>IF(B891="","",CHOOSE(WEEKDAY(B891,2),"Lunes","Martes","Miércoles","Jueves","Viernes","Sábado","Domingo"))</f>
        <v/>
      </c>
      <c r="AL891" s="24">
        <f>IF(C891="","",IF(HOUR(C891)&lt;6,"00-06",IF(HOUR(C891)&lt;10,"06-10",IF(HOUR(C891)&lt;14,"10-14",IF(HOUR(C891)&lt;18,"14-18",IF(HOUR(C891)&lt;22,"18-22","22-24"))))))</f>
        <v/>
      </c>
      <c r="AM891" s="21">
        <f>IF(B891="","",SUMIFS($X$7:X891,$AJ$7:AJ891,"&lt;&gt;No",$B$7:B891,"&lt;&gt;"))</f>
        <v/>
      </c>
      <c r="AN891" s="22">
        <f>IF(B891="","",SUMIFS($Y$7:Y891,$AJ$7:AJ891,"&lt;&gt;No",$B$7:B891,"&lt;&gt;"))</f>
        <v/>
      </c>
    </row>
    <row r="892">
      <c r="A892" s="16" t="n"/>
      <c r="B892" s="17" t="n"/>
      <c r="C892" s="18" t="n"/>
      <c r="D892" s="18" t="n"/>
      <c r="E892" s="16" t="n"/>
      <c r="F892" s="16" t="n"/>
      <c r="G892" s="16" t="n"/>
      <c r="H892" s="16" t="n"/>
      <c r="I892" s="16" t="n"/>
      <c r="J892" s="16" t="n"/>
      <c r="K892" s="16" t="n"/>
      <c r="L892" s="16" t="n"/>
      <c r="M892" s="19" t="n"/>
      <c r="N892" s="19" t="n"/>
      <c r="O892" s="19" t="n"/>
      <c r="P892" s="19" t="n"/>
      <c r="Q892" s="19" t="n"/>
      <c r="R892" s="20" t="n"/>
      <c r="S892" s="19" t="n"/>
      <c r="T892" s="20" t="n"/>
      <c r="U892" s="20" t="n"/>
      <c r="V892" s="20" t="n"/>
      <c r="W892" s="20" t="n"/>
      <c r="X892" s="21">
        <f>IF(T892="","",T892-IF(U892="",0,U892)-IF(V892="",0,V892)-IF(W892="",0,W892))</f>
        <v/>
      </c>
      <c r="Y892" s="22">
        <f>IF(OR(R892="",R892=0,X892=""),"",X892/R892)</f>
        <v/>
      </c>
      <c r="Z892" s="16" t="n"/>
      <c r="AA892" s="16" t="n"/>
      <c r="AB892" s="16" t="n"/>
      <c r="AC892" s="16" t="n"/>
      <c r="AD892" s="16" t="n"/>
      <c r="AE892" s="16" t="n"/>
      <c r="AF892" s="16" t="n"/>
      <c r="AG892" s="16" t="n"/>
      <c r="AH892" s="23" t="n"/>
      <c r="AI892" s="21">
        <f>IF(X892="","",IF(G892="MXN",X892,IF(AH892="","",X892*AH892)))</f>
        <v/>
      </c>
      <c r="AJ892" s="16" t="n"/>
      <c r="AK892" s="24">
        <f>IF(B892="","",CHOOSE(WEEKDAY(B892,2),"Lunes","Martes","Miércoles","Jueves","Viernes","Sábado","Domingo"))</f>
        <v/>
      </c>
      <c r="AL892" s="24">
        <f>IF(C892="","",IF(HOUR(C892)&lt;6,"00-06",IF(HOUR(C892)&lt;10,"06-10",IF(HOUR(C892)&lt;14,"10-14",IF(HOUR(C892)&lt;18,"14-18",IF(HOUR(C892)&lt;22,"18-22","22-24"))))))</f>
        <v/>
      </c>
      <c r="AM892" s="21">
        <f>IF(B892="","",SUMIFS($X$7:X892,$AJ$7:AJ892,"&lt;&gt;No",$B$7:B892,"&lt;&gt;"))</f>
        <v/>
      </c>
      <c r="AN892" s="22">
        <f>IF(B892="","",SUMIFS($Y$7:Y892,$AJ$7:AJ892,"&lt;&gt;No",$B$7:B892,"&lt;&gt;"))</f>
        <v/>
      </c>
    </row>
    <row r="893">
      <c r="A893" s="16" t="n"/>
      <c r="B893" s="17" t="n"/>
      <c r="C893" s="18" t="n"/>
      <c r="D893" s="18" t="n"/>
      <c r="E893" s="16" t="n"/>
      <c r="F893" s="16" t="n"/>
      <c r="G893" s="16" t="n"/>
      <c r="H893" s="16" t="n"/>
      <c r="I893" s="16" t="n"/>
      <c r="J893" s="16" t="n"/>
      <c r="K893" s="16" t="n"/>
      <c r="L893" s="16" t="n"/>
      <c r="M893" s="19" t="n"/>
      <c r="N893" s="19" t="n"/>
      <c r="O893" s="19" t="n"/>
      <c r="P893" s="19" t="n"/>
      <c r="Q893" s="19" t="n"/>
      <c r="R893" s="20" t="n"/>
      <c r="S893" s="19" t="n"/>
      <c r="T893" s="20" t="n"/>
      <c r="U893" s="20" t="n"/>
      <c r="V893" s="20" t="n"/>
      <c r="W893" s="20" t="n"/>
      <c r="X893" s="21">
        <f>IF(T893="","",T893-IF(U893="",0,U893)-IF(V893="",0,V893)-IF(W893="",0,W893))</f>
        <v/>
      </c>
      <c r="Y893" s="22">
        <f>IF(OR(R893="",R893=0,X893=""),"",X893/R893)</f>
        <v/>
      </c>
      <c r="Z893" s="16" t="n"/>
      <c r="AA893" s="16" t="n"/>
      <c r="AB893" s="16" t="n"/>
      <c r="AC893" s="16" t="n"/>
      <c r="AD893" s="16" t="n"/>
      <c r="AE893" s="16" t="n"/>
      <c r="AF893" s="16" t="n"/>
      <c r="AG893" s="16" t="n"/>
      <c r="AH893" s="23" t="n"/>
      <c r="AI893" s="21">
        <f>IF(X893="","",IF(G893="MXN",X893,IF(AH893="","",X893*AH893)))</f>
        <v/>
      </c>
      <c r="AJ893" s="16" t="n"/>
      <c r="AK893" s="24">
        <f>IF(B893="","",CHOOSE(WEEKDAY(B893,2),"Lunes","Martes","Miércoles","Jueves","Viernes","Sábado","Domingo"))</f>
        <v/>
      </c>
      <c r="AL893" s="24">
        <f>IF(C893="","",IF(HOUR(C893)&lt;6,"00-06",IF(HOUR(C893)&lt;10,"06-10",IF(HOUR(C893)&lt;14,"10-14",IF(HOUR(C893)&lt;18,"14-18",IF(HOUR(C893)&lt;22,"18-22","22-24"))))))</f>
        <v/>
      </c>
      <c r="AM893" s="21">
        <f>IF(B893="","",SUMIFS($X$7:X893,$AJ$7:AJ893,"&lt;&gt;No",$B$7:B893,"&lt;&gt;"))</f>
        <v/>
      </c>
      <c r="AN893" s="22">
        <f>IF(B893="","",SUMIFS($Y$7:Y893,$AJ$7:AJ893,"&lt;&gt;No",$B$7:B893,"&lt;&gt;"))</f>
        <v/>
      </c>
    </row>
    <row r="894">
      <c r="A894" s="16" t="n"/>
      <c r="B894" s="17" t="n"/>
      <c r="C894" s="18" t="n"/>
      <c r="D894" s="18" t="n"/>
      <c r="E894" s="16" t="n"/>
      <c r="F894" s="16" t="n"/>
      <c r="G894" s="16" t="n"/>
      <c r="H894" s="16" t="n"/>
      <c r="I894" s="16" t="n"/>
      <c r="J894" s="16" t="n"/>
      <c r="K894" s="16" t="n"/>
      <c r="L894" s="16" t="n"/>
      <c r="M894" s="19" t="n"/>
      <c r="N894" s="19" t="n"/>
      <c r="O894" s="19" t="n"/>
      <c r="P894" s="19" t="n"/>
      <c r="Q894" s="19" t="n"/>
      <c r="R894" s="20" t="n"/>
      <c r="S894" s="19" t="n"/>
      <c r="T894" s="20" t="n"/>
      <c r="U894" s="20" t="n"/>
      <c r="V894" s="20" t="n"/>
      <c r="W894" s="20" t="n"/>
      <c r="X894" s="21">
        <f>IF(T894="","",T894-IF(U894="",0,U894)-IF(V894="",0,V894)-IF(W894="",0,W894))</f>
        <v/>
      </c>
      <c r="Y894" s="22">
        <f>IF(OR(R894="",R894=0,X894=""),"",X894/R894)</f>
        <v/>
      </c>
      <c r="Z894" s="16" t="n"/>
      <c r="AA894" s="16" t="n"/>
      <c r="AB894" s="16" t="n"/>
      <c r="AC894" s="16" t="n"/>
      <c r="AD894" s="16" t="n"/>
      <c r="AE894" s="16" t="n"/>
      <c r="AF894" s="16" t="n"/>
      <c r="AG894" s="16" t="n"/>
      <c r="AH894" s="23" t="n"/>
      <c r="AI894" s="21">
        <f>IF(X894="","",IF(G894="MXN",X894,IF(AH894="","",X894*AH894)))</f>
        <v/>
      </c>
      <c r="AJ894" s="16" t="n"/>
      <c r="AK894" s="24">
        <f>IF(B894="","",CHOOSE(WEEKDAY(B894,2),"Lunes","Martes","Miércoles","Jueves","Viernes","Sábado","Domingo"))</f>
        <v/>
      </c>
      <c r="AL894" s="24">
        <f>IF(C894="","",IF(HOUR(C894)&lt;6,"00-06",IF(HOUR(C894)&lt;10,"06-10",IF(HOUR(C894)&lt;14,"10-14",IF(HOUR(C894)&lt;18,"14-18",IF(HOUR(C894)&lt;22,"18-22","22-24"))))))</f>
        <v/>
      </c>
      <c r="AM894" s="21">
        <f>IF(B894="","",SUMIFS($X$7:X894,$AJ$7:AJ894,"&lt;&gt;No",$B$7:B894,"&lt;&gt;"))</f>
        <v/>
      </c>
      <c r="AN894" s="22">
        <f>IF(B894="","",SUMIFS($Y$7:Y894,$AJ$7:AJ894,"&lt;&gt;No",$B$7:B894,"&lt;&gt;"))</f>
        <v/>
      </c>
    </row>
    <row r="895">
      <c r="A895" s="16" t="n"/>
      <c r="B895" s="17" t="n"/>
      <c r="C895" s="18" t="n"/>
      <c r="D895" s="18" t="n"/>
      <c r="E895" s="16" t="n"/>
      <c r="F895" s="16" t="n"/>
      <c r="G895" s="16" t="n"/>
      <c r="H895" s="16" t="n"/>
      <c r="I895" s="16" t="n"/>
      <c r="J895" s="16" t="n"/>
      <c r="K895" s="16" t="n"/>
      <c r="L895" s="16" t="n"/>
      <c r="M895" s="19" t="n"/>
      <c r="N895" s="19" t="n"/>
      <c r="O895" s="19" t="n"/>
      <c r="P895" s="19" t="n"/>
      <c r="Q895" s="19" t="n"/>
      <c r="R895" s="20" t="n"/>
      <c r="S895" s="19" t="n"/>
      <c r="T895" s="20" t="n"/>
      <c r="U895" s="20" t="n"/>
      <c r="V895" s="20" t="n"/>
      <c r="W895" s="20" t="n"/>
      <c r="X895" s="21">
        <f>IF(T895="","",T895-IF(U895="",0,U895)-IF(V895="",0,V895)-IF(W895="",0,W895))</f>
        <v/>
      </c>
      <c r="Y895" s="22">
        <f>IF(OR(R895="",R895=0,X895=""),"",X895/R895)</f>
        <v/>
      </c>
      <c r="Z895" s="16" t="n"/>
      <c r="AA895" s="16" t="n"/>
      <c r="AB895" s="16" t="n"/>
      <c r="AC895" s="16" t="n"/>
      <c r="AD895" s="16" t="n"/>
      <c r="AE895" s="16" t="n"/>
      <c r="AF895" s="16" t="n"/>
      <c r="AG895" s="16" t="n"/>
      <c r="AH895" s="23" t="n"/>
      <c r="AI895" s="21">
        <f>IF(X895="","",IF(G895="MXN",X895,IF(AH895="","",X895*AH895)))</f>
        <v/>
      </c>
      <c r="AJ895" s="16" t="n"/>
      <c r="AK895" s="24">
        <f>IF(B895="","",CHOOSE(WEEKDAY(B895,2),"Lunes","Martes","Miércoles","Jueves","Viernes","Sábado","Domingo"))</f>
        <v/>
      </c>
      <c r="AL895" s="24">
        <f>IF(C895="","",IF(HOUR(C895)&lt;6,"00-06",IF(HOUR(C895)&lt;10,"06-10",IF(HOUR(C895)&lt;14,"10-14",IF(HOUR(C895)&lt;18,"14-18",IF(HOUR(C895)&lt;22,"18-22","22-24"))))))</f>
        <v/>
      </c>
      <c r="AM895" s="21">
        <f>IF(B895="","",SUMIFS($X$7:X895,$AJ$7:AJ895,"&lt;&gt;No",$B$7:B895,"&lt;&gt;"))</f>
        <v/>
      </c>
      <c r="AN895" s="22">
        <f>IF(B895="","",SUMIFS($Y$7:Y895,$AJ$7:AJ895,"&lt;&gt;No",$B$7:B895,"&lt;&gt;"))</f>
        <v/>
      </c>
    </row>
    <row r="896">
      <c r="A896" s="16" t="n"/>
      <c r="B896" s="17" t="n"/>
      <c r="C896" s="18" t="n"/>
      <c r="D896" s="18" t="n"/>
      <c r="E896" s="16" t="n"/>
      <c r="F896" s="16" t="n"/>
      <c r="G896" s="16" t="n"/>
      <c r="H896" s="16" t="n"/>
      <c r="I896" s="16" t="n"/>
      <c r="J896" s="16" t="n"/>
      <c r="K896" s="16" t="n"/>
      <c r="L896" s="16" t="n"/>
      <c r="M896" s="19" t="n"/>
      <c r="N896" s="19" t="n"/>
      <c r="O896" s="19" t="n"/>
      <c r="P896" s="19" t="n"/>
      <c r="Q896" s="19" t="n"/>
      <c r="R896" s="20" t="n"/>
      <c r="S896" s="19" t="n"/>
      <c r="T896" s="20" t="n"/>
      <c r="U896" s="20" t="n"/>
      <c r="V896" s="20" t="n"/>
      <c r="W896" s="20" t="n"/>
      <c r="X896" s="21">
        <f>IF(T896="","",T896-IF(U896="",0,U896)-IF(V896="",0,V896)-IF(W896="",0,W896))</f>
        <v/>
      </c>
      <c r="Y896" s="22">
        <f>IF(OR(R896="",R896=0,X896=""),"",X896/R896)</f>
        <v/>
      </c>
      <c r="Z896" s="16" t="n"/>
      <c r="AA896" s="16" t="n"/>
      <c r="AB896" s="16" t="n"/>
      <c r="AC896" s="16" t="n"/>
      <c r="AD896" s="16" t="n"/>
      <c r="AE896" s="16" t="n"/>
      <c r="AF896" s="16" t="n"/>
      <c r="AG896" s="16" t="n"/>
      <c r="AH896" s="23" t="n"/>
      <c r="AI896" s="21">
        <f>IF(X896="","",IF(G896="MXN",X896,IF(AH896="","",X896*AH896)))</f>
        <v/>
      </c>
      <c r="AJ896" s="16" t="n"/>
      <c r="AK896" s="24">
        <f>IF(B896="","",CHOOSE(WEEKDAY(B896,2),"Lunes","Martes","Miércoles","Jueves","Viernes","Sábado","Domingo"))</f>
        <v/>
      </c>
      <c r="AL896" s="24">
        <f>IF(C896="","",IF(HOUR(C896)&lt;6,"00-06",IF(HOUR(C896)&lt;10,"06-10",IF(HOUR(C896)&lt;14,"10-14",IF(HOUR(C896)&lt;18,"14-18",IF(HOUR(C896)&lt;22,"18-22","22-24"))))))</f>
        <v/>
      </c>
      <c r="AM896" s="21">
        <f>IF(B896="","",SUMIFS($X$7:X896,$AJ$7:AJ896,"&lt;&gt;No",$B$7:B896,"&lt;&gt;"))</f>
        <v/>
      </c>
      <c r="AN896" s="22">
        <f>IF(B896="","",SUMIFS($Y$7:Y896,$AJ$7:AJ896,"&lt;&gt;No",$B$7:B896,"&lt;&gt;"))</f>
        <v/>
      </c>
    </row>
    <row r="897">
      <c r="A897" s="16" t="n"/>
      <c r="B897" s="17" t="n"/>
      <c r="C897" s="18" t="n"/>
      <c r="D897" s="18" t="n"/>
      <c r="E897" s="16" t="n"/>
      <c r="F897" s="16" t="n"/>
      <c r="G897" s="16" t="n"/>
      <c r="H897" s="16" t="n"/>
      <c r="I897" s="16" t="n"/>
      <c r="J897" s="16" t="n"/>
      <c r="K897" s="16" t="n"/>
      <c r="L897" s="16" t="n"/>
      <c r="M897" s="19" t="n"/>
      <c r="N897" s="19" t="n"/>
      <c r="O897" s="19" t="n"/>
      <c r="P897" s="19" t="n"/>
      <c r="Q897" s="19" t="n"/>
      <c r="R897" s="20" t="n"/>
      <c r="S897" s="19" t="n"/>
      <c r="T897" s="20" t="n"/>
      <c r="U897" s="20" t="n"/>
      <c r="V897" s="20" t="n"/>
      <c r="W897" s="20" t="n"/>
      <c r="X897" s="21">
        <f>IF(T897="","",T897-IF(U897="",0,U897)-IF(V897="",0,V897)-IF(W897="",0,W897))</f>
        <v/>
      </c>
      <c r="Y897" s="22">
        <f>IF(OR(R897="",R897=0,X897=""),"",X897/R897)</f>
        <v/>
      </c>
      <c r="Z897" s="16" t="n"/>
      <c r="AA897" s="16" t="n"/>
      <c r="AB897" s="16" t="n"/>
      <c r="AC897" s="16" t="n"/>
      <c r="AD897" s="16" t="n"/>
      <c r="AE897" s="16" t="n"/>
      <c r="AF897" s="16" t="n"/>
      <c r="AG897" s="16" t="n"/>
      <c r="AH897" s="23" t="n"/>
      <c r="AI897" s="21">
        <f>IF(X897="","",IF(G897="MXN",X897,IF(AH897="","",X897*AH897)))</f>
        <v/>
      </c>
      <c r="AJ897" s="16" t="n"/>
      <c r="AK897" s="24">
        <f>IF(B897="","",CHOOSE(WEEKDAY(B897,2),"Lunes","Martes","Miércoles","Jueves","Viernes","Sábado","Domingo"))</f>
        <v/>
      </c>
      <c r="AL897" s="24">
        <f>IF(C897="","",IF(HOUR(C897)&lt;6,"00-06",IF(HOUR(C897)&lt;10,"06-10",IF(HOUR(C897)&lt;14,"10-14",IF(HOUR(C897)&lt;18,"14-18",IF(HOUR(C897)&lt;22,"18-22","22-24"))))))</f>
        <v/>
      </c>
      <c r="AM897" s="21">
        <f>IF(B897="","",SUMIFS($X$7:X897,$AJ$7:AJ897,"&lt;&gt;No",$B$7:B897,"&lt;&gt;"))</f>
        <v/>
      </c>
      <c r="AN897" s="22">
        <f>IF(B897="","",SUMIFS($Y$7:Y897,$AJ$7:AJ897,"&lt;&gt;No",$B$7:B897,"&lt;&gt;"))</f>
        <v/>
      </c>
    </row>
    <row r="898">
      <c r="A898" s="16" t="n"/>
      <c r="B898" s="17" t="n"/>
      <c r="C898" s="18" t="n"/>
      <c r="D898" s="18" t="n"/>
      <c r="E898" s="16" t="n"/>
      <c r="F898" s="16" t="n"/>
      <c r="G898" s="16" t="n"/>
      <c r="H898" s="16" t="n"/>
      <c r="I898" s="16" t="n"/>
      <c r="J898" s="16" t="n"/>
      <c r="K898" s="16" t="n"/>
      <c r="L898" s="16" t="n"/>
      <c r="M898" s="19" t="n"/>
      <c r="N898" s="19" t="n"/>
      <c r="O898" s="19" t="n"/>
      <c r="P898" s="19" t="n"/>
      <c r="Q898" s="19" t="n"/>
      <c r="R898" s="20" t="n"/>
      <c r="S898" s="19" t="n"/>
      <c r="T898" s="20" t="n"/>
      <c r="U898" s="20" t="n"/>
      <c r="V898" s="20" t="n"/>
      <c r="W898" s="20" t="n"/>
      <c r="X898" s="21">
        <f>IF(T898="","",T898-IF(U898="",0,U898)-IF(V898="",0,V898)-IF(W898="",0,W898))</f>
        <v/>
      </c>
      <c r="Y898" s="22">
        <f>IF(OR(R898="",R898=0,X898=""),"",X898/R898)</f>
        <v/>
      </c>
      <c r="Z898" s="16" t="n"/>
      <c r="AA898" s="16" t="n"/>
      <c r="AB898" s="16" t="n"/>
      <c r="AC898" s="16" t="n"/>
      <c r="AD898" s="16" t="n"/>
      <c r="AE898" s="16" t="n"/>
      <c r="AF898" s="16" t="n"/>
      <c r="AG898" s="16" t="n"/>
      <c r="AH898" s="23" t="n"/>
      <c r="AI898" s="21">
        <f>IF(X898="","",IF(G898="MXN",X898,IF(AH898="","",X898*AH898)))</f>
        <v/>
      </c>
      <c r="AJ898" s="16" t="n"/>
      <c r="AK898" s="24">
        <f>IF(B898="","",CHOOSE(WEEKDAY(B898,2),"Lunes","Martes","Miércoles","Jueves","Viernes","Sábado","Domingo"))</f>
        <v/>
      </c>
      <c r="AL898" s="24">
        <f>IF(C898="","",IF(HOUR(C898)&lt;6,"00-06",IF(HOUR(C898)&lt;10,"06-10",IF(HOUR(C898)&lt;14,"10-14",IF(HOUR(C898)&lt;18,"14-18",IF(HOUR(C898)&lt;22,"18-22","22-24"))))))</f>
        <v/>
      </c>
      <c r="AM898" s="21">
        <f>IF(B898="","",SUMIFS($X$7:X898,$AJ$7:AJ898,"&lt;&gt;No",$B$7:B898,"&lt;&gt;"))</f>
        <v/>
      </c>
      <c r="AN898" s="22">
        <f>IF(B898="","",SUMIFS($Y$7:Y898,$AJ$7:AJ898,"&lt;&gt;No",$B$7:B898,"&lt;&gt;"))</f>
        <v/>
      </c>
    </row>
    <row r="899">
      <c r="A899" s="16" t="n"/>
      <c r="B899" s="17" t="n"/>
      <c r="C899" s="18" t="n"/>
      <c r="D899" s="18" t="n"/>
      <c r="E899" s="16" t="n"/>
      <c r="F899" s="16" t="n"/>
      <c r="G899" s="16" t="n"/>
      <c r="H899" s="16" t="n"/>
      <c r="I899" s="16" t="n"/>
      <c r="J899" s="16" t="n"/>
      <c r="K899" s="16" t="n"/>
      <c r="L899" s="16" t="n"/>
      <c r="M899" s="19" t="n"/>
      <c r="N899" s="19" t="n"/>
      <c r="O899" s="19" t="n"/>
      <c r="P899" s="19" t="n"/>
      <c r="Q899" s="19" t="n"/>
      <c r="R899" s="20" t="n"/>
      <c r="S899" s="19" t="n"/>
      <c r="T899" s="20" t="n"/>
      <c r="U899" s="20" t="n"/>
      <c r="V899" s="20" t="n"/>
      <c r="W899" s="20" t="n"/>
      <c r="X899" s="21">
        <f>IF(T899="","",T899-IF(U899="",0,U899)-IF(V899="",0,V899)-IF(W899="",0,W899))</f>
        <v/>
      </c>
      <c r="Y899" s="22">
        <f>IF(OR(R899="",R899=0,X899=""),"",X899/R899)</f>
        <v/>
      </c>
      <c r="Z899" s="16" t="n"/>
      <c r="AA899" s="16" t="n"/>
      <c r="AB899" s="16" t="n"/>
      <c r="AC899" s="16" t="n"/>
      <c r="AD899" s="16" t="n"/>
      <c r="AE899" s="16" t="n"/>
      <c r="AF899" s="16" t="n"/>
      <c r="AG899" s="16" t="n"/>
      <c r="AH899" s="23" t="n"/>
      <c r="AI899" s="21">
        <f>IF(X899="","",IF(G899="MXN",X899,IF(AH899="","",X899*AH899)))</f>
        <v/>
      </c>
      <c r="AJ899" s="16" t="n"/>
      <c r="AK899" s="24">
        <f>IF(B899="","",CHOOSE(WEEKDAY(B899,2),"Lunes","Martes","Miércoles","Jueves","Viernes","Sábado","Domingo"))</f>
        <v/>
      </c>
      <c r="AL899" s="24">
        <f>IF(C899="","",IF(HOUR(C899)&lt;6,"00-06",IF(HOUR(C899)&lt;10,"06-10",IF(HOUR(C899)&lt;14,"10-14",IF(HOUR(C899)&lt;18,"14-18",IF(HOUR(C899)&lt;22,"18-22","22-24"))))))</f>
        <v/>
      </c>
      <c r="AM899" s="21">
        <f>IF(B899="","",SUMIFS($X$7:X899,$AJ$7:AJ899,"&lt;&gt;No",$B$7:B899,"&lt;&gt;"))</f>
        <v/>
      </c>
      <c r="AN899" s="22">
        <f>IF(B899="","",SUMIFS($Y$7:Y899,$AJ$7:AJ899,"&lt;&gt;No",$B$7:B899,"&lt;&gt;"))</f>
        <v/>
      </c>
    </row>
    <row r="900">
      <c r="A900" s="16" t="n"/>
      <c r="B900" s="17" t="n"/>
      <c r="C900" s="18" t="n"/>
      <c r="D900" s="18" t="n"/>
      <c r="E900" s="16" t="n"/>
      <c r="F900" s="16" t="n"/>
      <c r="G900" s="16" t="n"/>
      <c r="H900" s="16" t="n"/>
      <c r="I900" s="16" t="n"/>
      <c r="J900" s="16" t="n"/>
      <c r="K900" s="16" t="n"/>
      <c r="L900" s="16" t="n"/>
      <c r="M900" s="19" t="n"/>
      <c r="N900" s="19" t="n"/>
      <c r="O900" s="19" t="n"/>
      <c r="P900" s="19" t="n"/>
      <c r="Q900" s="19" t="n"/>
      <c r="R900" s="20" t="n"/>
      <c r="S900" s="19" t="n"/>
      <c r="T900" s="20" t="n"/>
      <c r="U900" s="20" t="n"/>
      <c r="V900" s="20" t="n"/>
      <c r="W900" s="20" t="n"/>
      <c r="X900" s="21">
        <f>IF(T900="","",T900-IF(U900="",0,U900)-IF(V900="",0,V900)-IF(W900="",0,W900))</f>
        <v/>
      </c>
      <c r="Y900" s="22">
        <f>IF(OR(R900="",R900=0,X900=""),"",X900/R900)</f>
        <v/>
      </c>
      <c r="Z900" s="16" t="n"/>
      <c r="AA900" s="16" t="n"/>
      <c r="AB900" s="16" t="n"/>
      <c r="AC900" s="16" t="n"/>
      <c r="AD900" s="16" t="n"/>
      <c r="AE900" s="16" t="n"/>
      <c r="AF900" s="16" t="n"/>
      <c r="AG900" s="16" t="n"/>
      <c r="AH900" s="23" t="n"/>
      <c r="AI900" s="21">
        <f>IF(X900="","",IF(G900="MXN",X900,IF(AH900="","",X900*AH900)))</f>
        <v/>
      </c>
      <c r="AJ900" s="16" t="n"/>
      <c r="AK900" s="24">
        <f>IF(B900="","",CHOOSE(WEEKDAY(B900,2),"Lunes","Martes","Miércoles","Jueves","Viernes","Sábado","Domingo"))</f>
        <v/>
      </c>
      <c r="AL900" s="24">
        <f>IF(C900="","",IF(HOUR(C900)&lt;6,"00-06",IF(HOUR(C900)&lt;10,"06-10",IF(HOUR(C900)&lt;14,"10-14",IF(HOUR(C900)&lt;18,"14-18",IF(HOUR(C900)&lt;22,"18-22","22-24"))))))</f>
        <v/>
      </c>
      <c r="AM900" s="21">
        <f>IF(B900="","",SUMIFS($X$7:X900,$AJ$7:AJ900,"&lt;&gt;No",$B$7:B900,"&lt;&gt;"))</f>
        <v/>
      </c>
      <c r="AN900" s="22">
        <f>IF(B900="","",SUMIFS($Y$7:Y900,$AJ$7:AJ900,"&lt;&gt;No",$B$7:B900,"&lt;&gt;"))</f>
        <v/>
      </c>
    </row>
    <row r="901">
      <c r="A901" s="16" t="n"/>
      <c r="B901" s="17" t="n"/>
      <c r="C901" s="18" t="n"/>
      <c r="D901" s="18" t="n"/>
      <c r="E901" s="16" t="n"/>
      <c r="F901" s="16" t="n"/>
      <c r="G901" s="16" t="n"/>
      <c r="H901" s="16" t="n"/>
      <c r="I901" s="16" t="n"/>
      <c r="J901" s="16" t="n"/>
      <c r="K901" s="16" t="n"/>
      <c r="L901" s="16" t="n"/>
      <c r="M901" s="19" t="n"/>
      <c r="N901" s="19" t="n"/>
      <c r="O901" s="19" t="n"/>
      <c r="P901" s="19" t="n"/>
      <c r="Q901" s="19" t="n"/>
      <c r="R901" s="20" t="n"/>
      <c r="S901" s="19" t="n"/>
      <c r="T901" s="20" t="n"/>
      <c r="U901" s="20" t="n"/>
      <c r="V901" s="20" t="n"/>
      <c r="W901" s="20" t="n"/>
      <c r="X901" s="21">
        <f>IF(T901="","",T901-IF(U901="",0,U901)-IF(V901="",0,V901)-IF(W901="",0,W901))</f>
        <v/>
      </c>
      <c r="Y901" s="22">
        <f>IF(OR(R901="",R901=0,X901=""),"",X901/R901)</f>
        <v/>
      </c>
      <c r="Z901" s="16" t="n"/>
      <c r="AA901" s="16" t="n"/>
      <c r="AB901" s="16" t="n"/>
      <c r="AC901" s="16" t="n"/>
      <c r="AD901" s="16" t="n"/>
      <c r="AE901" s="16" t="n"/>
      <c r="AF901" s="16" t="n"/>
      <c r="AG901" s="16" t="n"/>
      <c r="AH901" s="23" t="n"/>
      <c r="AI901" s="21">
        <f>IF(X901="","",IF(G901="MXN",X901,IF(AH901="","",X901*AH901)))</f>
        <v/>
      </c>
      <c r="AJ901" s="16" t="n"/>
      <c r="AK901" s="24">
        <f>IF(B901="","",CHOOSE(WEEKDAY(B901,2),"Lunes","Martes","Miércoles","Jueves","Viernes","Sábado","Domingo"))</f>
        <v/>
      </c>
      <c r="AL901" s="24">
        <f>IF(C901="","",IF(HOUR(C901)&lt;6,"00-06",IF(HOUR(C901)&lt;10,"06-10",IF(HOUR(C901)&lt;14,"10-14",IF(HOUR(C901)&lt;18,"14-18",IF(HOUR(C901)&lt;22,"18-22","22-24"))))))</f>
        <v/>
      </c>
      <c r="AM901" s="21">
        <f>IF(B901="","",SUMIFS($X$7:X901,$AJ$7:AJ901,"&lt;&gt;No",$B$7:B901,"&lt;&gt;"))</f>
        <v/>
      </c>
      <c r="AN901" s="22">
        <f>IF(B901="","",SUMIFS($Y$7:Y901,$AJ$7:AJ901,"&lt;&gt;No",$B$7:B901,"&lt;&gt;"))</f>
        <v/>
      </c>
    </row>
    <row r="902">
      <c r="A902" s="16" t="n"/>
      <c r="B902" s="17" t="n"/>
      <c r="C902" s="18" t="n"/>
      <c r="D902" s="18" t="n"/>
      <c r="E902" s="16" t="n"/>
      <c r="F902" s="16" t="n"/>
      <c r="G902" s="16" t="n"/>
      <c r="H902" s="16" t="n"/>
      <c r="I902" s="16" t="n"/>
      <c r="J902" s="16" t="n"/>
      <c r="K902" s="16" t="n"/>
      <c r="L902" s="16" t="n"/>
      <c r="M902" s="19" t="n"/>
      <c r="N902" s="19" t="n"/>
      <c r="O902" s="19" t="n"/>
      <c r="P902" s="19" t="n"/>
      <c r="Q902" s="19" t="n"/>
      <c r="R902" s="20" t="n"/>
      <c r="S902" s="19" t="n"/>
      <c r="T902" s="20" t="n"/>
      <c r="U902" s="20" t="n"/>
      <c r="V902" s="20" t="n"/>
      <c r="W902" s="20" t="n"/>
      <c r="X902" s="21">
        <f>IF(T902="","",T902-IF(U902="",0,U902)-IF(V902="",0,V902)-IF(W902="",0,W902))</f>
        <v/>
      </c>
      <c r="Y902" s="22">
        <f>IF(OR(R902="",R902=0,X902=""),"",X902/R902)</f>
        <v/>
      </c>
      <c r="Z902" s="16" t="n"/>
      <c r="AA902" s="16" t="n"/>
      <c r="AB902" s="16" t="n"/>
      <c r="AC902" s="16" t="n"/>
      <c r="AD902" s="16" t="n"/>
      <c r="AE902" s="16" t="n"/>
      <c r="AF902" s="16" t="n"/>
      <c r="AG902" s="16" t="n"/>
      <c r="AH902" s="23" t="n"/>
      <c r="AI902" s="21">
        <f>IF(X902="","",IF(G902="MXN",X902,IF(AH902="","",X902*AH902)))</f>
        <v/>
      </c>
      <c r="AJ902" s="16" t="n"/>
      <c r="AK902" s="24">
        <f>IF(B902="","",CHOOSE(WEEKDAY(B902,2),"Lunes","Martes","Miércoles","Jueves","Viernes","Sábado","Domingo"))</f>
        <v/>
      </c>
      <c r="AL902" s="24">
        <f>IF(C902="","",IF(HOUR(C902)&lt;6,"00-06",IF(HOUR(C902)&lt;10,"06-10",IF(HOUR(C902)&lt;14,"10-14",IF(HOUR(C902)&lt;18,"14-18",IF(HOUR(C902)&lt;22,"18-22","22-24"))))))</f>
        <v/>
      </c>
      <c r="AM902" s="21">
        <f>IF(B902="","",SUMIFS($X$7:X902,$AJ$7:AJ902,"&lt;&gt;No",$B$7:B902,"&lt;&gt;"))</f>
        <v/>
      </c>
      <c r="AN902" s="22">
        <f>IF(B902="","",SUMIFS($Y$7:Y902,$AJ$7:AJ902,"&lt;&gt;No",$B$7:B902,"&lt;&gt;"))</f>
        <v/>
      </c>
    </row>
    <row r="903">
      <c r="A903" s="16" t="n"/>
      <c r="B903" s="17" t="n"/>
      <c r="C903" s="18" t="n"/>
      <c r="D903" s="18" t="n"/>
      <c r="E903" s="16" t="n"/>
      <c r="F903" s="16" t="n"/>
      <c r="G903" s="16" t="n"/>
      <c r="H903" s="16" t="n"/>
      <c r="I903" s="16" t="n"/>
      <c r="J903" s="16" t="n"/>
      <c r="K903" s="16" t="n"/>
      <c r="L903" s="16" t="n"/>
      <c r="M903" s="19" t="n"/>
      <c r="N903" s="19" t="n"/>
      <c r="O903" s="19" t="n"/>
      <c r="P903" s="19" t="n"/>
      <c r="Q903" s="19" t="n"/>
      <c r="R903" s="20" t="n"/>
      <c r="S903" s="19" t="n"/>
      <c r="T903" s="20" t="n"/>
      <c r="U903" s="20" t="n"/>
      <c r="V903" s="20" t="n"/>
      <c r="W903" s="20" t="n"/>
      <c r="X903" s="21">
        <f>IF(T903="","",T903-IF(U903="",0,U903)-IF(V903="",0,V903)-IF(W903="",0,W903))</f>
        <v/>
      </c>
      <c r="Y903" s="22">
        <f>IF(OR(R903="",R903=0,X903=""),"",X903/R903)</f>
        <v/>
      </c>
      <c r="Z903" s="16" t="n"/>
      <c r="AA903" s="16" t="n"/>
      <c r="AB903" s="16" t="n"/>
      <c r="AC903" s="16" t="n"/>
      <c r="AD903" s="16" t="n"/>
      <c r="AE903" s="16" t="n"/>
      <c r="AF903" s="16" t="n"/>
      <c r="AG903" s="16" t="n"/>
      <c r="AH903" s="23" t="n"/>
      <c r="AI903" s="21">
        <f>IF(X903="","",IF(G903="MXN",X903,IF(AH903="","",X903*AH903)))</f>
        <v/>
      </c>
      <c r="AJ903" s="16" t="n"/>
      <c r="AK903" s="24">
        <f>IF(B903="","",CHOOSE(WEEKDAY(B903,2),"Lunes","Martes","Miércoles","Jueves","Viernes","Sábado","Domingo"))</f>
        <v/>
      </c>
      <c r="AL903" s="24">
        <f>IF(C903="","",IF(HOUR(C903)&lt;6,"00-06",IF(HOUR(C903)&lt;10,"06-10",IF(HOUR(C903)&lt;14,"10-14",IF(HOUR(C903)&lt;18,"14-18",IF(HOUR(C903)&lt;22,"18-22","22-24"))))))</f>
        <v/>
      </c>
      <c r="AM903" s="21">
        <f>IF(B903="","",SUMIFS($X$7:X903,$AJ$7:AJ903,"&lt;&gt;No",$B$7:B903,"&lt;&gt;"))</f>
        <v/>
      </c>
      <c r="AN903" s="22">
        <f>IF(B903="","",SUMIFS($Y$7:Y903,$AJ$7:AJ903,"&lt;&gt;No",$B$7:B903,"&lt;&gt;"))</f>
        <v/>
      </c>
    </row>
    <row r="904">
      <c r="A904" s="16" t="n"/>
      <c r="B904" s="17" t="n"/>
      <c r="C904" s="18" t="n"/>
      <c r="D904" s="18" t="n"/>
      <c r="E904" s="16" t="n"/>
      <c r="F904" s="16" t="n"/>
      <c r="G904" s="16" t="n"/>
      <c r="H904" s="16" t="n"/>
      <c r="I904" s="16" t="n"/>
      <c r="J904" s="16" t="n"/>
      <c r="K904" s="16" t="n"/>
      <c r="L904" s="16" t="n"/>
      <c r="M904" s="19" t="n"/>
      <c r="N904" s="19" t="n"/>
      <c r="O904" s="19" t="n"/>
      <c r="P904" s="19" t="n"/>
      <c r="Q904" s="19" t="n"/>
      <c r="R904" s="20" t="n"/>
      <c r="S904" s="19" t="n"/>
      <c r="T904" s="20" t="n"/>
      <c r="U904" s="20" t="n"/>
      <c r="V904" s="20" t="n"/>
      <c r="W904" s="20" t="n"/>
      <c r="X904" s="21">
        <f>IF(T904="","",T904-IF(U904="",0,U904)-IF(V904="",0,V904)-IF(W904="",0,W904))</f>
        <v/>
      </c>
      <c r="Y904" s="22">
        <f>IF(OR(R904="",R904=0,X904=""),"",X904/R904)</f>
        <v/>
      </c>
      <c r="Z904" s="16" t="n"/>
      <c r="AA904" s="16" t="n"/>
      <c r="AB904" s="16" t="n"/>
      <c r="AC904" s="16" t="n"/>
      <c r="AD904" s="16" t="n"/>
      <c r="AE904" s="16" t="n"/>
      <c r="AF904" s="16" t="n"/>
      <c r="AG904" s="16" t="n"/>
      <c r="AH904" s="23" t="n"/>
      <c r="AI904" s="21">
        <f>IF(X904="","",IF(G904="MXN",X904,IF(AH904="","",X904*AH904)))</f>
        <v/>
      </c>
      <c r="AJ904" s="16" t="n"/>
      <c r="AK904" s="24">
        <f>IF(B904="","",CHOOSE(WEEKDAY(B904,2),"Lunes","Martes","Miércoles","Jueves","Viernes","Sábado","Domingo"))</f>
        <v/>
      </c>
      <c r="AL904" s="24">
        <f>IF(C904="","",IF(HOUR(C904)&lt;6,"00-06",IF(HOUR(C904)&lt;10,"06-10",IF(HOUR(C904)&lt;14,"10-14",IF(HOUR(C904)&lt;18,"14-18",IF(HOUR(C904)&lt;22,"18-22","22-24"))))))</f>
        <v/>
      </c>
      <c r="AM904" s="21">
        <f>IF(B904="","",SUMIFS($X$7:X904,$AJ$7:AJ904,"&lt;&gt;No",$B$7:B904,"&lt;&gt;"))</f>
        <v/>
      </c>
      <c r="AN904" s="22">
        <f>IF(B904="","",SUMIFS($Y$7:Y904,$AJ$7:AJ904,"&lt;&gt;No",$B$7:B904,"&lt;&gt;"))</f>
        <v/>
      </c>
    </row>
    <row r="905">
      <c r="A905" s="16" t="n"/>
      <c r="B905" s="17" t="n"/>
      <c r="C905" s="18" t="n"/>
      <c r="D905" s="18" t="n"/>
      <c r="E905" s="16" t="n"/>
      <c r="F905" s="16" t="n"/>
      <c r="G905" s="16" t="n"/>
      <c r="H905" s="16" t="n"/>
      <c r="I905" s="16" t="n"/>
      <c r="J905" s="16" t="n"/>
      <c r="K905" s="16" t="n"/>
      <c r="L905" s="16" t="n"/>
      <c r="M905" s="19" t="n"/>
      <c r="N905" s="19" t="n"/>
      <c r="O905" s="19" t="n"/>
      <c r="P905" s="19" t="n"/>
      <c r="Q905" s="19" t="n"/>
      <c r="R905" s="20" t="n"/>
      <c r="S905" s="19" t="n"/>
      <c r="T905" s="20" t="n"/>
      <c r="U905" s="20" t="n"/>
      <c r="V905" s="20" t="n"/>
      <c r="W905" s="20" t="n"/>
      <c r="X905" s="21">
        <f>IF(T905="","",T905-IF(U905="",0,U905)-IF(V905="",0,V905)-IF(W905="",0,W905))</f>
        <v/>
      </c>
      <c r="Y905" s="22">
        <f>IF(OR(R905="",R905=0,X905=""),"",X905/R905)</f>
        <v/>
      </c>
      <c r="Z905" s="16" t="n"/>
      <c r="AA905" s="16" t="n"/>
      <c r="AB905" s="16" t="n"/>
      <c r="AC905" s="16" t="n"/>
      <c r="AD905" s="16" t="n"/>
      <c r="AE905" s="16" t="n"/>
      <c r="AF905" s="16" t="n"/>
      <c r="AG905" s="16" t="n"/>
      <c r="AH905" s="23" t="n"/>
      <c r="AI905" s="21">
        <f>IF(X905="","",IF(G905="MXN",X905,IF(AH905="","",X905*AH905)))</f>
        <v/>
      </c>
      <c r="AJ905" s="16" t="n"/>
      <c r="AK905" s="24">
        <f>IF(B905="","",CHOOSE(WEEKDAY(B905,2),"Lunes","Martes","Miércoles","Jueves","Viernes","Sábado","Domingo"))</f>
        <v/>
      </c>
      <c r="AL905" s="24">
        <f>IF(C905="","",IF(HOUR(C905)&lt;6,"00-06",IF(HOUR(C905)&lt;10,"06-10",IF(HOUR(C905)&lt;14,"10-14",IF(HOUR(C905)&lt;18,"14-18",IF(HOUR(C905)&lt;22,"18-22","22-24"))))))</f>
        <v/>
      </c>
      <c r="AM905" s="21">
        <f>IF(B905="","",SUMIFS($X$7:X905,$AJ$7:AJ905,"&lt;&gt;No",$B$7:B905,"&lt;&gt;"))</f>
        <v/>
      </c>
      <c r="AN905" s="22">
        <f>IF(B905="","",SUMIFS($Y$7:Y905,$AJ$7:AJ905,"&lt;&gt;No",$B$7:B905,"&lt;&gt;"))</f>
        <v/>
      </c>
    </row>
    <row r="906">
      <c r="A906" s="16" t="n"/>
      <c r="B906" s="17" t="n"/>
      <c r="C906" s="18" t="n"/>
      <c r="D906" s="18" t="n"/>
      <c r="E906" s="16" t="n"/>
      <c r="F906" s="16" t="n"/>
      <c r="G906" s="16" t="n"/>
      <c r="H906" s="16" t="n"/>
      <c r="I906" s="16" t="n"/>
      <c r="J906" s="16" t="n"/>
      <c r="K906" s="16" t="n"/>
      <c r="L906" s="16" t="n"/>
      <c r="M906" s="19" t="n"/>
      <c r="N906" s="19" t="n"/>
      <c r="O906" s="19" t="n"/>
      <c r="P906" s="19" t="n"/>
      <c r="Q906" s="19" t="n"/>
      <c r="R906" s="20" t="n"/>
      <c r="S906" s="19" t="n"/>
      <c r="T906" s="20" t="n"/>
      <c r="U906" s="20" t="n"/>
      <c r="V906" s="20" t="n"/>
      <c r="W906" s="20" t="n"/>
      <c r="X906" s="21">
        <f>IF(T906="","",T906-IF(U906="",0,U906)-IF(V906="",0,V906)-IF(W906="",0,W906))</f>
        <v/>
      </c>
      <c r="Y906" s="22">
        <f>IF(OR(R906="",R906=0,X906=""),"",X906/R906)</f>
        <v/>
      </c>
      <c r="Z906" s="16" t="n"/>
      <c r="AA906" s="16" t="n"/>
      <c r="AB906" s="16" t="n"/>
      <c r="AC906" s="16" t="n"/>
      <c r="AD906" s="16" t="n"/>
      <c r="AE906" s="16" t="n"/>
      <c r="AF906" s="16" t="n"/>
      <c r="AG906" s="16" t="n"/>
      <c r="AH906" s="23" t="n"/>
      <c r="AI906" s="21">
        <f>IF(X906="","",IF(G906="MXN",X906,IF(AH906="","",X906*AH906)))</f>
        <v/>
      </c>
      <c r="AJ906" s="16" t="n"/>
      <c r="AK906" s="24">
        <f>IF(B906="","",CHOOSE(WEEKDAY(B906,2),"Lunes","Martes","Miércoles","Jueves","Viernes","Sábado","Domingo"))</f>
        <v/>
      </c>
      <c r="AL906" s="24">
        <f>IF(C906="","",IF(HOUR(C906)&lt;6,"00-06",IF(HOUR(C906)&lt;10,"06-10",IF(HOUR(C906)&lt;14,"10-14",IF(HOUR(C906)&lt;18,"14-18",IF(HOUR(C906)&lt;22,"18-22","22-24"))))))</f>
        <v/>
      </c>
      <c r="AM906" s="21">
        <f>IF(B906="","",SUMIFS($X$7:X906,$AJ$7:AJ906,"&lt;&gt;No",$B$7:B906,"&lt;&gt;"))</f>
        <v/>
      </c>
      <c r="AN906" s="22">
        <f>IF(B906="","",SUMIFS($Y$7:Y906,$AJ$7:AJ906,"&lt;&gt;No",$B$7:B906,"&lt;&gt;"))</f>
        <v/>
      </c>
    </row>
    <row r="907">
      <c r="A907" s="16" t="n"/>
      <c r="B907" s="17" t="n"/>
      <c r="C907" s="18" t="n"/>
      <c r="D907" s="18" t="n"/>
      <c r="E907" s="16" t="n"/>
      <c r="F907" s="16" t="n"/>
      <c r="G907" s="16" t="n"/>
      <c r="H907" s="16" t="n"/>
      <c r="I907" s="16" t="n"/>
      <c r="J907" s="16" t="n"/>
      <c r="K907" s="16" t="n"/>
      <c r="L907" s="16" t="n"/>
      <c r="M907" s="19" t="n"/>
      <c r="N907" s="19" t="n"/>
      <c r="O907" s="19" t="n"/>
      <c r="P907" s="19" t="n"/>
      <c r="Q907" s="19" t="n"/>
      <c r="R907" s="20" t="n"/>
      <c r="S907" s="19" t="n"/>
      <c r="T907" s="20" t="n"/>
      <c r="U907" s="20" t="n"/>
      <c r="V907" s="20" t="n"/>
      <c r="W907" s="20" t="n"/>
      <c r="X907" s="21">
        <f>IF(T907="","",T907-IF(U907="",0,U907)-IF(V907="",0,V907)-IF(W907="",0,W907))</f>
        <v/>
      </c>
      <c r="Y907" s="22">
        <f>IF(OR(R907="",R907=0,X907=""),"",X907/R907)</f>
        <v/>
      </c>
      <c r="Z907" s="16" t="n"/>
      <c r="AA907" s="16" t="n"/>
      <c r="AB907" s="16" t="n"/>
      <c r="AC907" s="16" t="n"/>
      <c r="AD907" s="16" t="n"/>
      <c r="AE907" s="16" t="n"/>
      <c r="AF907" s="16" t="n"/>
      <c r="AG907" s="16" t="n"/>
      <c r="AH907" s="23" t="n"/>
      <c r="AI907" s="21">
        <f>IF(X907="","",IF(G907="MXN",X907,IF(AH907="","",X907*AH907)))</f>
        <v/>
      </c>
      <c r="AJ907" s="16" t="n"/>
      <c r="AK907" s="24">
        <f>IF(B907="","",CHOOSE(WEEKDAY(B907,2),"Lunes","Martes","Miércoles","Jueves","Viernes","Sábado","Domingo"))</f>
        <v/>
      </c>
      <c r="AL907" s="24">
        <f>IF(C907="","",IF(HOUR(C907)&lt;6,"00-06",IF(HOUR(C907)&lt;10,"06-10",IF(HOUR(C907)&lt;14,"10-14",IF(HOUR(C907)&lt;18,"14-18",IF(HOUR(C907)&lt;22,"18-22","22-24"))))))</f>
        <v/>
      </c>
      <c r="AM907" s="21">
        <f>IF(B907="","",SUMIFS($X$7:X907,$AJ$7:AJ907,"&lt;&gt;No",$B$7:B907,"&lt;&gt;"))</f>
        <v/>
      </c>
      <c r="AN907" s="22">
        <f>IF(B907="","",SUMIFS($Y$7:Y907,$AJ$7:AJ907,"&lt;&gt;No",$B$7:B907,"&lt;&gt;"))</f>
        <v/>
      </c>
    </row>
    <row r="908">
      <c r="A908" s="16" t="n"/>
      <c r="B908" s="17" t="n"/>
      <c r="C908" s="18" t="n"/>
      <c r="D908" s="18" t="n"/>
      <c r="E908" s="16" t="n"/>
      <c r="F908" s="16" t="n"/>
      <c r="G908" s="16" t="n"/>
      <c r="H908" s="16" t="n"/>
      <c r="I908" s="16" t="n"/>
      <c r="J908" s="16" t="n"/>
      <c r="K908" s="16" t="n"/>
      <c r="L908" s="16" t="n"/>
      <c r="M908" s="19" t="n"/>
      <c r="N908" s="19" t="n"/>
      <c r="O908" s="19" t="n"/>
      <c r="P908" s="19" t="n"/>
      <c r="Q908" s="19" t="n"/>
      <c r="R908" s="20" t="n"/>
      <c r="S908" s="19" t="n"/>
      <c r="T908" s="20" t="n"/>
      <c r="U908" s="20" t="n"/>
      <c r="V908" s="20" t="n"/>
      <c r="W908" s="20" t="n"/>
      <c r="X908" s="21">
        <f>IF(T908="","",T908-IF(U908="",0,U908)-IF(V908="",0,V908)-IF(W908="",0,W908))</f>
        <v/>
      </c>
      <c r="Y908" s="22">
        <f>IF(OR(R908="",R908=0,X908=""),"",X908/R908)</f>
        <v/>
      </c>
      <c r="Z908" s="16" t="n"/>
      <c r="AA908" s="16" t="n"/>
      <c r="AB908" s="16" t="n"/>
      <c r="AC908" s="16" t="n"/>
      <c r="AD908" s="16" t="n"/>
      <c r="AE908" s="16" t="n"/>
      <c r="AF908" s="16" t="n"/>
      <c r="AG908" s="16" t="n"/>
      <c r="AH908" s="23" t="n"/>
      <c r="AI908" s="21">
        <f>IF(X908="","",IF(G908="MXN",X908,IF(AH908="","",X908*AH908)))</f>
        <v/>
      </c>
      <c r="AJ908" s="16" t="n"/>
      <c r="AK908" s="24">
        <f>IF(B908="","",CHOOSE(WEEKDAY(B908,2),"Lunes","Martes","Miércoles","Jueves","Viernes","Sábado","Domingo"))</f>
        <v/>
      </c>
      <c r="AL908" s="24">
        <f>IF(C908="","",IF(HOUR(C908)&lt;6,"00-06",IF(HOUR(C908)&lt;10,"06-10",IF(HOUR(C908)&lt;14,"10-14",IF(HOUR(C908)&lt;18,"14-18",IF(HOUR(C908)&lt;22,"18-22","22-24"))))))</f>
        <v/>
      </c>
      <c r="AM908" s="21">
        <f>IF(B908="","",SUMIFS($X$7:X908,$AJ$7:AJ908,"&lt;&gt;No",$B$7:B908,"&lt;&gt;"))</f>
        <v/>
      </c>
      <c r="AN908" s="22">
        <f>IF(B908="","",SUMIFS($Y$7:Y908,$AJ$7:AJ908,"&lt;&gt;No",$B$7:B908,"&lt;&gt;"))</f>
        <v/>
      </c>
    </row>
    <row r="909">
      <c r="A909" s="16" t="n"/>
      <c r="B909" s="17" t="n"/>
      <c r="C909" s="18" t="n"/>
      <c r="D909" s="18" t="n"/>
      <c r="E909" s="16" t="n"/>
      <c r="F909" s="16" t="n"/>
      <c r="G909" s="16" t="n"/>
      <c r="H909" s="16" t="n"/>
      <c r="I909" s="16" t="n"/>
      <c r="J909" s="16" t="n"/>
      <c r="K909" s="16" t="n"/>
      <c r="L909" s="16" t="n"/>
      <c r="M909" s="19" t="n"/>
      <c r="N909" s="19" t="n"/>
      <c r="O909" s="19" t="n"/>
      <c r="P909" s="19" t="n"/>
      <c r="Q909" s="19" t="n"/>
      <c r="R909" s="20" t="n"/>
      <c r="S909" s="19" t="n"/>
      <c r="T909" s="20" t="n"/>
      <c r="U909" s="20" t="n"/>
      <c r="V909" s="20" t="n"/>
      <c r="W909" s="20" t="n"/>
      <c r="X909" s="21">
        <f>IF(T909="","",T909-IF(U909="",0,U909)-IF(V909="",0,V909)-IF(W909="",0,W909))</f>
        <v/>
      </c>
      <c r="Y909" s="22">
        <f>IF(OR(R909="",R909=0,X909=""),"",X909/R909)</f>
        <v/>
      </c>
      <c r="Z909" s="16" t="n"/>
      <c r="AA909" s="16" t="n"/>
      <c r="AB909" s="16" t="n"/>
      <c r="AC909" s="16" t="n"/>
      <c r="AD909" s="16" t="n"/>
      <c r="AE909" s="16" t="n"/>
      <c r="AF909" s="16" t="n"/>
      <c r="AG909" s="16" t="n"/>
      <c r="AH909" s="23" t="n"/>
      <c r="AI909" s="21">
        <f>IF(X909="","",IF(G909="MXN",X909,IF(AH909="","",X909*AH909)))</f>
        <v/>
      </c>
      <c r="AJ909" s="16" t="n"/>
      <c r="AK909" s="24">
        <f>IF(B909="","",CHOOSE(WEEKDAY(B909,2),"Lunes","Martes","Miércoles","Jueves","Viernes","Sábado","Domingo"))</f>
        <v/>
      </c>
      <c r="AL909" s="24">
        <f>IF(C909="","",IF(HOUR(C909)&lt;6,"00-06",IF(HOUR(C909)&lt;10,"06-10",IF(HOUR(C909)&lt;14,"10-14",IF(HOUR(C909)&lt;18,"14-18",IF(HOUR(C909)&lt;22,"18-22","22-24"))))))</f>
        <v/>
      </c>
      <c r="AM909" s="21">
        <f>IF(B909="","",SUMIFS($X$7:X909,$AJ$7:AJ909,"&lt;&gt;No",$B$7:B909,"&lt;&gt;"))</f>
        <v/>
      </c>
      <c r="AN909" s="22">
        <f>IF(B909="","",SUMIFS($Y$7:Y909,$AJ$7:AJ909,"&lt;&gt;No",$B$7:B909,"&lt;&gt;"))</f>
        <v/>
      </c>
    </row>
    <row r="910">
      <c r="A910" s="16" t="n"/>
      <c r="B910" s="17" t="n"/>
      <c r="C910" s="18" t="n"/>
      <c r="D910" s="18" t="n"/>
      <c r="E910" s="16" t="n"/>
      <c r="F910" s="16" t="n"/>
      <c r="G910" s="16" t="n"/>
      <c r="H910" s="16" t="n"/>
      <c r="I910" s="16" t="n"/>
      <c r="J910" s="16" t="n"/>
      <c r="K910" s="16" t="n"/>
      <c r="L910" s="16" t="n"/>
      <c r="M910" s="19" t="n"/>
      <c r="N910" s="19" t="n"/>
      <c r="O910" s="19" t="n"/>
      <c r="P910" s="19" t="n"/>
      <c r="Q910" s="19" t="n"/>
      <c r="R910" s="20" t="n"/>
      <c r="S910" s="19" t="n"/>
      <c r="T910" s="20" t="n"/>
      <c r="U910" s="20" t="n"/>
      <c r="V910" s="20" t="n"/>
      <c r="W910" s="20" t="n"/>
      <c r="X910" s="21">
        <f>IF(T910="","",T910-IF(U910="",0,U910)-IF(V910="",0,V910)-IF(W910="",0,W910))</f>
        <v/>
      </c>
      <c r="Y910" s="22">
        <f>IF(OR(R910="",R910=0,X910=""),"",X910/R910)</f>
        <v/>
      </c>
      <c r="Z910" s="16" t="n"/>
      <c r="AA910" s="16" t="n"/>
      <c r="AB910" s="16" t="n"/>
      <c r="AC910" s="16" t="n"/>
      <c r="AD910" s="16" t="n"/>
      <c r="AE910" s="16" t="n"/>
      <c r="AF910" s="16" t="n"/>
      <c r="AG910" s="16" t="n"/>
      <c r="AH910" s="23" t="n"/>
      <c r="AI910" s="21">
        <f>IF(X910="","",IF(G910="MXN",X910,IF(AH910="","",X910*AH910)))</f>
        <v/>
      </c>
      <c r="AJ910" s="16" t="n"/>
      <c r="AK910" s="24">
        <f>IF(B910="","",CHOOSE(WEEKDAY(B910,2),"Lunes","Martes","Miércoles","Jueves","Viernes","Sábado","Domingo"))</f>
        <v/>
      </c>
      <c r="AL910" s="24">
        <f>IF(C910="","",IF(HOUR(C910)&lt;6,"00-06",IF(HOUR(C910)&lt;10,"06-10",IF(HOUR(C910)&lt;14,"10-14",IF(HOUR(C910)&lt;18,"14-18",IF(HOUR(C910)&lt;22,"18-22","22-24"))))))</f>
        <v/>
      </c>
      <c r="AM910" s="21">
        <f>IF(B910="","",SUMIFS($X$7:X910,$AJ$7:AJ910,"&lt;&gt;No",$B$7:B910,"&lt;&gt;"))</f>
        <v/>
      </c>
      <c r="AN910" s="22">
        <f>IF(B910="","",SUMIFS($Y$7:Y910,$AJ$7:AJ910,"&lt;&gt;No",$B$7:B910,"&lt;&gt;"))</f>
        <v/>
      </c>
    </row>
    <row r="911">
      <c r="A911" s="16" t="n"/>
      <c r="B911" s="17" t="n"/>
      <c r="C911" s="18" t="n"/>
      <c r="D911" s="18" t="n"/>
      <c r="E911" s="16" t="n"/>
      <c r="F911" s="16" t="n"/>
      <c r="G911" s="16" t="n"/>
      <c r="H911" s="16" t="n"/>
      <c r="I911" s="16" t="n"/>
      <c r="J911" s="16" t="n"/>
      <c r="K911" s="16" t="n"/>
      <c r="L911" s="16" t="n"/>
      <c r="M911" s="19" t="n"/>
      <c r="N911" s="19" t="n"/>
      <c r="O911" s="19" t="n"/>
      <c r="P911" s="19" t="n"/>
      <c r="Q911" s="19" t="n"/>
      <c r="R911" s="20" t="n"/>
      <c r="S911" s="19" t="n"/>
      <c r="T911" s="20" t="n"/>
      <c r="U911" s="20" t="n"/>
      <c r="V911" s="20" t="n"/>
      <c r="W911" s="20" t="n"/>
      <c r="X911" s="21">
        <f>IF(T911="","",T911-IF(U911="",0,U911)-IF(V911="",0,V911)-IF(W911="",0,W911))</f>
        <v/>
      </c>
      <c r="Y911" s="22">
        <f>IF(OR(R911="",R911=0,X911=""),"",X911/R911)</f>
        <v/>
      </c>
      <c r="Z911" s="16" t="n"/>
      <c r="AA911" s="16" t="n"/>
      <c r="AB911" s="16" t="n"/>
      <c r="AC911" s="16" t="n"/>
      <c r="AD911" s="16" t="n"/>
      <c r="AE911" s="16" t="n"/>
      <c r="AF911" s="16" t="n"/>
      <c r="AG911" s="16" t="n"/>
      <c r="AH911" s="23" t="n"/>
      <c r="AI911" s="21">
        <f>IF(X911="","",IF(G911="MXN",X911,IF(AH911="","",X911*AH911)))</f>
        <v/>
      </c>
      <c r="AJ911" s="16" t="n"/>
      <c r="AK911" s="24">
        <f>IF(B911="","",CHOOSE(WEEKDAY(B911,2),"Lunes","Martes","Miércoles","Jueves","Viernes","Sábado","Domingo"))</f>
        <v/>
      </c>
      <c r="AL911" s="24">
        <f>IF(C911="","",IF(HOUR(C911)&lt;6,"00-06",IF(HOUR(C911)&lt;10,"06-10",IF(HOUR(C911)&lt;14,"10-14",IF(HOUR(C911)&lt;18,"14-18",IF(HOUR(C911)&lt;22,"18-22","22-24"))))))</f>
        <v/>
      </c>
      <c r="AM911" s="21">
        <f>IF(B911="","",SUMIFS($X$7:X911,$AJ$7:AJ911,"&lt;&gt;No",$B$7:B911,"&lt;&gt;"))</f>
        <v/>
      </c>
      <c r="AN911" s="22">
        <f>IF(B911="","",SUMIFS($Y$7:Y911,$AJ$7:AJ911,"&lt;&gt;No",$B$7:B911,"&lt;&gt;"))</f>
        <v/>
      </c>
    </row>
    <row r="912">
      <c r="A912" s="16" t="n"/>
      <c r="B912" s="17" t="n"/>
      <c r="C912" s="18" t="n"/>
      <c r="D912" s="18" t="n"/>
      <c r="E912" s="16" t="n"/>
      <c r="F912" s="16" t="n"/>
      <c r="G912" s="16" t="n"/>
      <c r="H912" s="16" t="n"/>
      <c r="I912" s="16" t="n"/>
      <c r="J912" s="16" t="n"/>
      <c r="K912" s="16" t="n"/>
      <c r="L912" s="16" t="n"/>
      <c r="M912" s="19" t="n"/>
      <c r="N912" s="19" t="n"/>
      <c r="O912" s="19" t="n"/>
      <c r="P912" s="19" t="n"/>
      <c r="Q912" s="19" t="n"/>
      <c r="R912" s="20" t="n"/>
      <c r="S912" s="19" t="n"/>
      <c r="T912" s="20" t="n"/>
      <c r="U912" s="20" t="n"/>
      <c r="V912" s="20" t="n"/>
      <c r="W912" s="20" t="n"/>
      <c r="X912" s="21">
        <f>IF(T912="","",T912-IF(U912="",0,U912)-IF(V912="",0,V912)-IF(W912="",0,W912))</f>
        <v/>
      </c>
      <c r="Y912" s="22">
        <f>IF(OR(R912="",R912=0,X912=""),"",X912/R912)</f>
        <v/>
      </c>
      <c r="Z912" s="16" t="n"/>
      <c r="AA912" s="16" t="n"/>
      <c r="AB912" s="16" t="n"/>
      <c r="AC912" s="16" t="n"/>
      <c r="AD912" s="16" t="n"/>
      <c r="AE912" s="16" t="n"/>
      <c r="AF912" s="16" t="n"/>
      <c r="AG912" s="16" t="n"/>
      <c r="AH912" s="23" t="n"/>
      <c r="AI912" s="21">
        <f>IF(X912="","",IF(G912="MXN",X912,IF(AH912="","",X912*AH912)))</f>
        <v/>
      </c>
      <c r="AJ912" s="16" t="n"/>
      <c r="AK912" s="24">
        <f>IF(B912="","",CHOOSE(WEEKDAY(B912,2),"Lunes","Martes","Miércoles","Jueves","Viernes","Sábado","Domingo"))</f>
        <v/>
      </c>
      <c r="AL912" s="24">
        <f>IF(C912="","",IF(HOUR(C912)&lt;6,"00-06",IF(HOUR(C912)&lt;10,"06-10",IF(HOUR(C912)&lt;14,"10-14",IF(HOUR(C912)&lt;18,"14-18",IF(HOUR(C912)&lt;22,"18-22","22-24"))))))</f>
        <v/>
      </c>
      <c r="AM912" s="21">
        <f>IF(B912="","",SUMIFS($X$7:X912,$AJ$7:AJ912,"&lt;&gt;No",$B$7:B912,"&lt;&gt;"))</f>
        <v/>
      </c>
      <c r="AN912" s="22">
        <f>IF(B912="","",SUMIFS($Y$7:Y912,$AJ$7:AJ912,"&lt;&gt;No",$B$7:B912,"&lt;&gt;"))</f>
        <v/>
      </c>
    </row>
    <row r="913">
      <c r="A913" s="16" t="n"/>
      <c r="B913" s="17" t="n"/>
      <c r="C913" s="18" t="n"/>
      <c r="D913" s="18" t="n"/>
      <c r="E913" s="16" t="n"/>
      <c r="F913" s="16" t="n"/>
      <c r="G913" s="16" t="n"/>
      <c r="H913" s="16" t="n"/>
      <c r="I913" s="16" t="n"/>
      <c r="J913" s="16" t="n"/>
      <c r="K913" s="16" t="n"/>
      <c r="L913" s="16" t="n"/>
      <c r="M913" s="19" t="n"/>
      <c r="N913" s="19" t="n"/>
      <c r="O913" s="19" t="n"/>
      <c r="P913" s="19" t="n"/>
      <c r="Q913" s="19" t="n"/>
      <c r="R913" s="20" t="n"/>
      <c r="S913" s="19" t="n"/>
      <c r="T913" s="20" t="n"/>
      <c r="U913" s="20" t="n"/>
      <c r="V913" s="20" t="n"/>
      <c r="W913" s="20" t="n"/>
      <c r="X913" s="21">
        <f>IF(T913="","",T913-IF(U913="",0,U913)-IF(V913="",0,V913)-IF(W913="",0,W913))</f>
        <v/>
      </c>
      <c r="Y913" s="22">
        <f>IF(OR(R913="",R913=0,X913=""),"",X913/R913)</f>
        <v/>
      </c>
      <c r="Z913" s="16" t="n"/>
      <c r="AA913" s="16" t="n"/>
      <c r="AB913" s="16" t="n"/>
      <c r="AC913" s="16" t="n"/>
      <c r="AD913" s="16" t="n"/>
      <c r="AE913" s="16" t="n"/>
      <c r="AF913" s="16" t="n"/>
      <c r="AG913" s="16" t="n"/>
      <c r="AH913" s="23" t="n"/>
      <c r="AI913" s="21">
        <f>IF(X913="","",IF(G913="MXN",X913,IF(AH913="","",X913*AH913)))</f>
        <v/>
      </c>
      <c r="AJ913" s="16" t="n"/>
      <c r="AK913" s="24">
        <f>IF(B913="","",CHOOSE(WEEKDAY(B913,2),"Lunes","Martes","Miércoles","Jueves","Viernes","Sábado","Domingo"))</f>
        <v/>
      </c>
      <c r="AL913" s="24">
        <f>IF(C913="","",IF(HOUR(C913)&lt;6,"00-06",IF(HOUR(C913)&lt;10,"06-10",IF(HOUR(C913)&lt;14,"10-14",IF(HOUR(C913)&lt;18,"14-18",IF(HOUR(C913)&lt;22,"18-22","22-24"))))))</f>
        <v/>
      </c>
      <c r="AM913" s="21">
        <f>IF(B913="","",SUMIFS($X$7:X913,$AJ$7:AJ913,"&lt;&gt;No",$B$7:B913,"&lt;&gt;"))</f>
        <v/>
      </c>
      <c r="AN913" s="22">
        <f>IF(B913="","",SUMIFS($Y$7:Y913,$AJ$7:AJ913,"&lt;&gt;No",$B$7:B913,"&lt;&gt;"))</f>
        <v/>
      </c>
    </row>
    <row r="914">
      <c r="A914" s="16" t="n"/>
      <c r="B914" s="17" t="n"/>
      <c r="C914" s="18" t="n"/>
      <c r="D914" s="18" t="n"/>
      <c r="E914" s="16" t="n"/>
      <c r="F914" s="16" t="n"/>
      <c r="G914" s="16" t="n"/>
      <c r="H914" s="16" t="n"/>
      <c r="I914" s="16" t="n"/>
      <c r="J914" s="16" t="n"/>
      <c r="K914" s="16" t="n"/>
      <c r="L914" s="16" t="n"/>
      <c r="M914" s="19" t="n"/>
      <c r="N914" s="19" t="n"/>
      <c r="O914" s="19" t="n"/>
      <c r="P914" s="19" t="n"/>
      <c r="Q914" s="19" t="n"/>
      <c r="R914" s="20" t="n"/>
      <c r="S914" s="19" t="n"/>
      <c r="T914" s="20" t="n"/>
      <c r="U914" s="20" t="n"/>
      <c r="V914" s="20" t="n"/>
      <c r="W914" s="20" t="n"/>
      <c r="X914" s="21">
        <f>IF(T914="","",T914-IF(U914="",0,U914)-IF(V914="",0,V914)-IF(W914="",0,W914))</f>
        <v/>
      </c>
      <c r="Y914" s="22">
        <f>IF(OR(R914="",R914=0,X914=""),"",X914/R914)</f>
        <v/>
      </c>
      <c r="Z914" s="16" t="n"/>
      <c r="AA914" s="16" t="n"/>
      <c r="AB914" s="16" t="n"/>
      <c r="AC914" s="16" t="n"/>
      <c r="AD914" s="16" t="n"/>
      <c r="AE914" s="16" t="n"/>
      <c r="AF914" s="16" t="n"/>
      <c r="AG914" s="16" t="n"/>
      <c r="AH914" s="23" t="n"/>
      <c r="AI914" s="21">
        <f>IF(X914="","",IF(G914="MXN",X914,IF(AH914="","",X914*AH914)))</f>
        <v/>
      </c>
      <c r="AJ914" s="16" t="n"/>
      <c r="AK914" s="24">
        <f>IF(B914="","",CHOOSE(WEEKDAY(B914,2),"Lunes","Martes","Miércoles","Jueves","Viernes","Sábado","Domingo"))</f>
        <v/>
      </c>
      <c r="AL914" s="24">
        <f>IF(C914="","",IF(HOUR(C914)&lt;6,"00-06",IF(HOUR(C914)&lt;10,"06-10",IF(HOUR(C914)&lt;14,"10-14",IF(HOUR(C914)&lt;18,"14-18",IF(HOUR(C914)&lt;22,"18-22","22-24"))))))</f>
        <v/>
      </c>
      <c r="AM914" s="21">
        <f>IF(B914="","",SUMIFS($X$7:X914,$AJ$7:AJ914,"&lt;&gt;No",$B$7:B914,"&lt;&gt;"))</f>
        <v/>
      </c>
      <c r="AN914" s="22">
        <f>IF(B914="","",SUMIFS($Y$7:Y914,$AJ$7:AJ914,"&lt;&gt;No",$B$7:B914,"&lt;&gt;"))</f>
        <v/>
      </c>
    </row>
    <row r="915">
      <c r="A915" s="16" t="n"/>
      <c r="B915" s="17" t="n"/>
      <c r="C915" s="18" t="n"/>
      <c r="D915" s="18" t="n"/>
      <c r="E915" s="16" t="n"/>
      <c r="F915" s="16" t="n"/>
      <c r="G915" s="16" t="n"/>
      <c r="H915" s="16" t="n"/>
      <c r="I915" s="16" t="n"/>
      <c r="J915" s="16" t="n"/>
      <c r="K915" s="16" t="n"/>
      <c r="L915" s="16" t="n"/>
      <c r="M915" s="19" t="n"/>
      <c r="N915" s="19" t="n"/>
      <c r="O915" s="19" t="n"/>
      <c r="P915" s="19" t="n"/>
      <c r="Q915" s="19" t="n"/>
      <c r="R915" s="20" t="n"/>
      <c r="S915" s="19" t="n"/>
      <c r="T915" s="20" t="n"/>
      <c r="U915" s="20" t="n"/>
      <c r="V915" s="20" t="n"/>
      <c r="W915" s="20" t="n"/>
      <c r="X915" s="21">
        <f>IF(T915="","",T915-IF(U915="",0,U915)-IF(V915="",0,V915)-IF(W915="",0,W915))</f>
        <v/>
      </c>
      <c r="Y915" s="22">
        <f>IF(OR(R915="",R915=0,X915=""),"",X915/R915)</f>
        <v/>
      </c>
      <c r="Z915" s="16" t="n"/>
      <c r="AA915" s="16" t="n"/>
      <c r="AB915" s="16" t="n"/>
      <c r="AC915" s="16" t="n"/>
      <c r="AD915" s="16" t="n"/>
      <c r="AE915" s="16" t="n"/>
      <c r="AF915" s="16" t="n"/>
      <c r="AG915" s="16" t="n"/>
      <c r="AH915" s="23" t="n"/>
      <c r="AI915" s="21">
        <f>IF(X915="","",IF(G915="MXN",X915,IF(AH915="","",X915*AH915)))</f>
        <v/>
      </c>
      <c r="AJ915" s="16" t="n"/>
      <c r="AK915" s="24">
        <f>IF(B915="","",CHOOSE(WEEKDAY(B915,2),"Lunes","Martes","Miércoles","Jueves","Viernes","Sábado","Domingo"))</f>
        <v/>
      </c>
      <c r="AL915" s="24">
        <f>IF(C915="","",IF(HOUR(C915)&lt;6,"00-06",IF(HOUR(C915)&lt;10,"06-10",IF(HOUR(C915)&lt;14,"10-14",IF(HOUR(C915)&lt;18,"14-18",IF(HOUR(C915)&lt;22,"18-22","22-24"))))))</f>
        <v/>
      </c>
      <c r="AM915" s="21">
        <f>IF(B915="","",SUMIFS($X$7:X915,$AJ$7:AJ915,"&lt;&gt;No",$B$7:B915,"&lt;&gt;"))</f>
        <v/>
      </c>
      <c r="AN915" s="22">
        <f>IF(B915="","",SUMIFS($Y$7:Y915,$AJ$7:AJ915,"&lt;&gt;No",$B$7:B915,"&lt;&gt;"))</f>
        <v/>
      </c>
    </row>
    <row r="916">
      <c r="A916" s="16" t="n"/>
      <c r="B916" s="17" t="n"/>
      <c r="C916" s="18" t="n"/>
      <c r="D916" s="18" t="n"/>
      <c r="E916" s="16" t="n"/>
      <c r="F916" s="16" t="n"/>
      <c r="G916" s="16" t="n"/>
      <c r="H916" s="16" t="n"/>
      <c r="I916" s="16" t="n"/>
      <c r="J916" s="16" t="n"/>
      <c r="K916" s="16" t="n"/>
      <c r="L916" s="16" t="n"/>
      <c r="M916" s="19" t="n"/>
      <c r="N916" s="19" t="n"/>
      <c r="O916" s="19" t="n"/>
      <c r="P916" s="19" t="n"/>
      <c r="Q916" s="19" t="n"/>
      <c r="R916" s="20" t="n"/>
      <c r="S916" s="19" t="n"/>
      <c r="T916" s="20" t="n"/>
      <c r="U916" s="20" t="n"/>
      <c r="V916" s="20" t="n"/>
      <c r="W916" s="20" t="n"/>
      <c r="X916" s="21">
        <f>IF(T916="","",T916-IF(U916="",0,U916)-IF(V916="",0,V916)-IF(W916="",0,W916))</f>
        <v/>
      </c>
      <c r="Y916" s="22">
        <f>IF(OR(R916="",R916=0,X916=""),"",X916/R916)</f>
        <v/>
      </c>
      <c r="Z916" s="16" t="n"/>
      <c r="AA916" s="16" t="n"/>
      <c r="AB916" s="16" t="n"/>
      <c r="AC916" s="16" t="n"/>
      <c r="AD916" s="16" t="n"/>
      <c r="AE916" s="16" t="n"/>
      <c r="AF916" s="16" t="n"/>
      <c r="AG916" s="16" t="n"/>
      <c r="AH916" s="23" t="n"/>
      <c r="AI916" s="21">
        <f>IF(X916="","",IF(G916="MXN",X916,IF(AH916="","",X916*AH916)))</f>
        <v/>
      </c>
      <c r="AJ916" s="16" t="n"/>
      <c r="AK916" s="24">
        <f>IF(B916="","",CHOOSE(WEEKDAY(B916,2),"Lunes","Martes","Miércoles","Jueves","Viernes","Sábado","Domingo"))</f>
        <v/>
      </c>
      <c r="AL916" s="24">
        <f>IF(C916="","",IF(HOUR(C916)&lt;6,"00-06",IF(HOUR(C916)&lt;10,"06-10",IF(HOUR(C916)&lt;14,"10-14",IF(HOUR(C916)&lt;18,"14-18",IF(HOUR(C916)&lt;22,"18-22","22-24"))))))</f>
        <v/>
      </c>
      <c r="AM916" s="21">
        <f>IF(B916="","",SUMIFS($X$7:X916,$AJ$7:AJ916,"&lt;&gt;No",$B$7:B916,"&lt;&gt;"))</f>
        <v/>
      </c>
      <c r="AN916" s="22">
        <f>IF(B916="","",SUMIFS($Y$7:Y916,$AJ$7:AJ916,"&lt;&gt;No",$B$7:B916,"&lt;&gt;"))</f>
        <v/>
      </c>
    </row>
    <row r="917">
      <c r="A917" s="16" t="n"/>
      <c r="B917" s="17" t="n"/>
      <c r="C917" s="18" t="n"/>
      <c r="D917" s="18" t="n"/>
      <c r="E917" s="16" t="n"/>
      <c r="F917" s="16" t="n"/>
      <c r="G917" s="16" t="n"/>
      <c r="H917" s="16" t="n"/>
      <c r="I917" s="16" t="n"/>
      <c r="J917" s="16" t="n"/>
      <c r="K917" s="16" t="n"/>
      <c r="L917" s="16" t="n"/>
      <c r="M917" s="19" t="n"/>
      <c r="N917" s="19" t="n"/>
      <c r="O917" s="19" t="n"/>
      <c r="P917" s="19" t="n"/>
      <c r="Q917" s="19" t="n"/>
      <c r="R917" s="20" t="n"/>
      <c r="S917" s="19" t="n"/>
      <c r="T917" s="20" t="n"/>
      <c r="U917" s="20" t="n"/>
      <c r="V917" s="20" t="n"/>
      <c r="W917" s="20" t="n"/>
      <c r="X917" s="21">
        <f>IF(T917="","",T917-IF(U917="",0,U917)-IF(V917="",0,V917)-IF(W917="",0,W917))</f>
        <v/>
      </c>
      <c r="Y917" s="22">
        <f>IF(OR(R917="",R917=0,X917=""),"",X917/R917)</f>
        <v/>
      </c>
      <c r="Z917" s="16" t="n"/>
      <c r="AA917" s="16" t="n"/>
      <c r="AB917" s="16" t="n"/>
      <c r="AC917" s="16" t="n"/>
      <c r="AD917" s="16" t="n"/>
      <c r="AE917" s="16" t="n"/>
      <c r="AF917" s="16" t="n"/>
      <c r="AG917" s="16" t="n"/>
      <c r="AH917" s="23" t="n"/>
      <c r="AI917" s="21">
        <f>IF(X917="","",IF(G917="MXN",X917,IF(AH917="","",X917*AH917)))</f>
        <v/>
      </c>
      <c r="AJ917" s="16" t="n"/>
      <c r="AK917" s="24">
        <f>IF(B917="","",CHOOSE(WEEKDAY(B917,2),"Lunes","Martes","Miércoles","Jueves","Viernes","Sábado","Domingo"))</f>
        <v/>
      </c>
      <c r="AL917" s="24">
        <f>IF(C917="","",IF(HOUR(C917)&lt;6,"00-06",IF(HOUR(C917)&lt;10,"06-10",IF(HOUR(C917)&lt;14,"10-14",IF(HOUR(C917)&lt;18,"14-18",IF(HOUR(C917)&lt;22,"18-22","22-24"))))))</f>
        <v/>
      </c>
      <c r="AM917" s="21">
        <f>IF(B917="","",SUMIFS($X$7:X917,$AJ$7:AJ917,"&lt;&gt;No",$B$7:B917,"&lt;&gt;"))</f>
        <v/>
      </c>
      <c r="AN917" s="22">
        <f>IF(B917="","",SUMIFS($Y$7:Y917,$AJ$7:AJ917,"&lt;&gt;No",$B$7:B917,"&lt;&gt;"))</f>
        <v/>
      </c>
    </row>
    <row r="918">
      <c r="A918" s="16" t="n"/>
      <c r="B918" s="17" t="n"/>
      <c r="C918" s="18" t="n"/>
      <c r="D918" s="18" t="n"/>
      <c r="E918" s="16" t="n"/>
      <c r="F918" s="16" t="n"/>
      <c r="G918" s="16" t="n"/>
      <c r="H918" s="16" t="n"/>
      <c r="I918" s="16" t="n"/>
      <c r="J918" s="16" t="n"/>
      <c r="K918" s="16" t="n"/>
      <c r="L918" s="16" t="n"/>
      <c r="M918" s="19" t="n"/>
      <c r="N918" s="19" t="n"/>
      <c r="O918" s="19" t="n"/>
      <c r="P918" s="19" t="n"/>
      <c r="Q918" s="19" t="n"/>
      <c r="R918" s="20" t="n"/>
      <c r="S918" s="19" t="n"/>
      <c r="T918" s="20" t="n"/>
      <c r="U918" s="20" t="n"/>
      <c r="V918" s="20" t="n"/>
      <c r="W918" s="20" t="n"/>
      <c r="X918" s="21">
        <f>IF(T918="","",T918-IF(U918="",0,U918)-IF(V918="",0,V918)-IF(W918="",0,W918))</f>
        <v/>
      </c>
      <c r="Y918" s="22">
        <f>IF(OR(R918="",R918=0,X918=""),"",X918/R918)</f>
        <v/>
      </c>
      <c r="Z918" s="16" t="n"/>
      <c r="AA918" s="16" t="n"/>
      <c r="AB918" s="16" t="n"/>
      <c r="AC918" s="16" t="n"/>
      <c r="AD918" s="16" t="n"/>
      <c r="AE918" s="16" t="n"/>
      <c r="AF918" s="16" t="n"/>
      <c r="AG918" s="16" t="n"/>
      <c r="AH918" s="23" t="n"/>
      <c r="AI918" s="21">
        <f>IF(X918="","",IF(G918="MXN",X918,IF(AH918="","",X918*AH918)))</f>
        <v/>
      </c>
      <c r="AJ918" s="16" t="n"/>
      <c r="AK918" s="24">
        <f>IF(B918="","",CHOOSE(WEEKDAY(B918,2),"Lunes","Martes","Miércoles","Jueves","Viernes","Sábado","Domingo"))</f>
        <v/>
      </c>
      <c r="AL918" s="24">
        <f>IF(C918="","",IF(HOUR(C918)&lt;6,"00-06",IF(HOUR(C918)&lt;10,"06-10",IF(HOUR(C918)&lt;14,"10-14",IF(HOUR(C918)&lt;18,"14-18",IF(HOUR(C918)&lt;22,"18-22","22-24"))))))</f>
        <v/>
      </c>
      <c r="AM918" s="21">
        <f>IF(B918="","",SUMIFS($X$7:X918,$AJ$7:AJ918,"&lt;&gt;No",$B$7:B918,"&lt;&gt;"))</f>
        <v/>
      </c>
      <c r="AN918" s="22">
        <f>IF(B918="","",SUMIFS($Y$7:Y918,$AJ$7:AJ918,"&lt;&gt;No",$B$7:B918,"&lt;&gt;"))</f>
        <v/>
      </c>
    </row>
    <row r="919">
      <c r="A919" s="16" t="n"/>
      <c r="B919" s="17" t="n"/>
      <c r="C919" s="18" t="n"/>
      <c r="D919" s="18" t="n"/>
      <c r="E919" s="16" t="n"/>
      <c r="F919" s="16" t="n"/>
      <c r="G919" s="16" t="n"/>
      <c r="H919" s="16" t="n"/>
      <c r="I919" s="16" t="n"/>
      <c r="J919" s="16" t="n"/>
      <c r="K919" s="16" t="n"/>
      <c r="L919" s="16" t="n"/>
      <c r="M919" s="19" t="n"/>
      <c r="N919" s="19" t="n"/>
      <c r="O919" s="19" t="n"/>
      <c r="P919" s="19" t="n"/>
      <c r="Q919" s="19" t="n"/>
      <c r="R919" s="20" t="n"/>
      <c r="S919" s="19" t="n"/>
      <c r="T919" s="20" t="n"/>
      <c r="U919" s="20" t="n"/>
      <c r="V919" s="20" t="n"/>
      <c r="W919" s="20" t="n"/>
      <c r="X919" s="21">
        <f>IF(T919="","",T919-IF(U919="",0,U919)-IF(V919="",0,V919)-IF(W919="",0,W919))</f>
        <v/>
      </c>
      <c r="Y919" s="22">
        <f>IF(OR(R919="",R919=0,X919=""),"",X919/R919)</f>
        <v/>
      </c>
      <c r="Z919" s="16" t="n"/>
      <c r="AA919" s="16" t="n"/>
      <c r="AB919" s="16" t="n"/>
      <c r="AC919" s="16" t="n"/>
      <c r="AD919" s="16" t="n"/>
      <c r="AE919" s="16" t="n"/>
      <c r="AF919" s="16" t="n"/>
      <c r="AG919" s="16" t="n"/>
      <c r="AH919" s="23" t="n"/>
      <c r="AI919" s="21">
        <f>IF(X919="","",IF(G919="MXN",X919,IF(AH919="","",X919*AH919)))</f>
        <v/>
      </c>
      <c r="AJ919" s="16" t="n"/>
      <c r="AK919" s="24">
        <f>IF(B919="","",CHOOSE(WEEKDAY(B919,2),"Lunes","Martes","Miércoles","Jueves","Viernes","Sábado","Domingo"))</f>
        <v/>
      </c>
      <c r="AL919" s="24">
        <f>IF(C919="","",IF(HOUR(C919)&lt;6,"00-06",IF(HOUR(C919)&lt;10,"06-10",IF(HOUR(C919)&lt;14,"10-14",IF(HOUR(C919)&lt;18,"14-18",IF(HOUR(C919)&lt;22,"18-22","22-24"))))))</f>
        <v/>
      </c>
      <c r="AM919" s="21">
        <f>IF(B919="","",SUMIFS($X$7:X919,$AJ$7:AJ919,"&lt;&gt;No",$B$7:B919,"&lt;&gt;"))</f>
        <v/>
      </c>
      <c r="AN919" s="22">
        <f>IF(B919="","",SUMIFS($Y$7:Y919,$AJ$7:AJ919,"&lt;&gt;No",$B$7:B919,"&lt;&gt;"))</f>
        <v/>
      </c>
    </row>
    <row r="920">
      <c r="A920" s="16" t="n"/>
      <c r="B920" s="17" t="n"/>
      <c r="C920" s="18" t="n"/>
      <c r="D920" s="18" t="n"/>
      <c r="E920" s="16" t="n"/>
      <c r="F920" s="16" t="n"/>
      <c r="G920" s="16" t="n"/>
      <c r="H920" s="16" t="n"/>
      <c r="I920" s="16" t="n"/>
      <c r="J920" s="16" t="n"/>
      <c r="K920" s="16" t="n"/>
      <c r="L920" s="16" t="n"/>
      <c r="M920" s="19" t="n"/>
      <c r="N920" s="19" t="n"/>
      <c r="O920" s="19" t="n"/>
      <c r="P920" s="19" t="n"/>
      <c r="Q920" s="19" t="n"/>
      <c r="R920" s="20" t="n"/>
      <c r="S920" s="19" t="n"/>
      <c r="T920" s="20" t="n"/>
      <c r="U920" s="20" t="n"/>
      <c r="V920" s="20" t="n"/>
      <c r="W920" s="20" t="n"/>
      <c r="X920" s="21">
        <f>IF(T920="","",T920-IF(U920="",0,U920)-IF(V920="",0,V920)-IF(W920="",0,W920))</f>
        <v/>
      </c>
      <c r="Y920" s="22">
        <f>IF(OR(R920="",R920=0,X920=""),"",X920/R920)</f>
        <v/>
      </c>
      <c r="Z920" s="16" t="n"/>
      <c r="AA920" s="16" t="n"/>
      <c r="AB920" s="16" t="n"/>
      <c r="AC920" s="16" t="n"/>
      <c r="AD920" s="16" t="n"/>
      <c r="AE920" s="16" t="n"/>
      <c r="AF920" s="16" t="n"/>
      <c r="AG920" s="16" t="n"/>
      <c r="AH920" s="23" t="n"/>
      <c r="AI920" s="21">
        <f>IF(X920="","",IF(G920="MXN",X920,IF(AH920="","",X920*AH920)))</f>
        <v/>
      </c>
      <c r="AJ920" s="16" t="n"/>
      <c r="AK920" s="24">
        <f>IF(B920="","",CHOOSE(WEEKDAY(B920,2),"Lunes","Martes","Miércoles","Jueves","Viernes","Sábado","Domingo"))</f>
        <v/>
      </c>
      <c r="AL920" s="24">
        <f>IF(C920="","",IF(HOUR(C920)&lt;6,"00-06",IF(HOUR(C920)&lt;10,"06-10",IF(HOUR(C920)&lt;14,"10-14",IF(HOUR(C920)&lt;18,"14-18",IF(HOUR(C920)&lt;22,"18-22","22-24"))))))</f>
        <v/>
      </c>
      <c r="AM920" s="21">
        <f>IF(B920="","",SUMIFS($X$7:X920,$AJ$7:AJ920,"&lt;&gt;No",$B$7:B920,"&lt;&gt;"))</f>
        <v/>
      </c>
      <c r="AN920" s="22">
        <f>IF(B920="","",SUMIFS($Y$7:Y920,$AJ$7:AJ920,"&lt;&gt;No",$B$7:B920,"&lt;&gt;"))</f>
        <v/>
      </c>
    </row>
    <row r="921">
      <c r="A921" s="16" t="n"/>
      <c r="B921" s="17" t="n"/>
      <c r="C921" s="18" t="n"/>
      <c r="D921" s="18" t="n"/>
      <c r="E921" s="16" t="n"/>
      <c r="F921" s="16" t="n"/>
      <c r="G921" s="16" t="n"/>
      <c r="H921" s="16" t="n"/>
      <c r="I921" s="16" t="n"/>
      <c r="J921" s="16" t="n"/>
      <c r="K921" s="16" t="n"/>
      <c r="L921" s="16" t="n"/>
      <c r="M921" s="19" t="n"/>
      <c r="N921" s="19" t="n"/>
      <c r="O921" s="19" t="n"/>
      <c r="P921" s="19" t="n"/>
      <c r="Q921" s="19" t="n"/>
      <c r="R921" s="20" t="n"/>
      <c r="S921" s="19" t="n"/>
      <c r="T921" s="20" t="n"/>
      <c r="U921" s="20" t="n"/>
      <c r="V921" s="20" t="n"/>
      <c r="W921" s="20" t="n"/>
      <c r="X921" s="21">
        <f>IF(T921="","",T921-IF(U921="",0,U921)-IF(V921="",0,V921)-IF(W921="",0,W921))</f>
        <v/>
      </c>
      <c r="Y921" s="22">
        <f>IF(OR(R921="",R921=0,X921=""),"",X921/R921)</f>
        <v/>
      </c>
      <c r="Z921" s="16" t="n"/>
      <c r="AA921" s="16" t="n"/>
      <c r="AB921" s="16" t="n"/>
      <c r="AC921" s="16" t="n"/>
      <c r="AD921" s="16" t="n"/>
      <c r="AE921" s="16" t="n"/>
      <c r="AF921" s="16" t="n"/>
      <c r="AG921" s="16" t="n"/>
      <c r="AH921" s="23" t="n"/>
      <c r="AI921" s="21">
        <f>IF(X921="","",IF(G921="MXN",X921,IF(AH921="","",X921*AH921)))</f>
        <v/>
      </c>
      <c r="AJ921" s="16" t="n"/>
      <c r="AK921" s="24">
        <f>IF(B921="","",CHOOSE(WEEKDAY(B921,2),"Lunes","Martes","Miércoles","Jueves","Viernes","Sábado","Domingo"))</f>
        <v/>
      </c>
      <c r="AL921" s="24">
        <f>IF(C921="","",IF(HOUR(C921)&lt;6,"00-06",IF(HOUR(C921)&lt;10,"06-10",IF(HOUR(C921)&lt;14,"10-14",IF(HOUR(C921)&lt;18,"14-18",IF(HOUR(C921)&lt;22,"18-22","22-24"))))))</f>
        <v/>
      </c>
      <c r="AM921" s="21">
        <f>IF(B921="","",SUMIFS($X$7:X921,$AJ$7:AJ921,"&lt;&gt;No",$B$7:B921,"&lt;&gt;"))</f>
        <v/>
      </c>
      <c r="AN921" s="22">
        <f>IF(B921="","",SUMIFS($Y$7:Y921,$AJ$7:AJ921,"&lt;&gt;No",$B$7:B921,"&lt;&gt;"))</f>
        <v/>
      </c>
    </row>
    <row r="922">
      <c r="A922" s="16" t="n"/>
      <c r="B922" s="17" t="n"/>
      <c r="C922" s="18" t="n"/>
      <c r="D922" s="18" t="n"/>
      <c r="E922" s="16" t="n"/>
      <c r="F922" s="16" t="n"/>
      <c r="G922" s="16" t="n"/>
      <c r="H922" s="16" t="n"/>
      <c r="I922" s="16" t="n"/>
      <c r="J922" s="16" t="n"/>
      <c r="K922" s="16" t="n"/>
      <c r="L922" s="16" t="n"/>
      <c r="M922" s="19" t="n"/>
      <c r="N922" s="19" t="n"/>
      <c r="O922" s="19" t="n"/>
      <c r="P922" s="19" t="n"/>
      <c r="Q922" s="19" t="n"/>
      <c r="R922" s="20" t="n"/>
      <c r="S922" s="19" t="n"/>
      <c r="T922" s="20" t="n"/>
      <c r="U922" s="20" t="n"/>
      <c r="V922" s="20" t="n"/>
      <c r="W922" s="20" t="n"/>
      <c r="X922" s="21">
        <f>IF(T922="","",T922-IF(U922="",0,U922)-IF(V922="",0,V922)-IF(W922="",0,W922))</f>
        <v/>
      </c>
      <c r="Y922" s="22">
        <f>IF(OR(R922="",R922=0,X922=""),"",X922/R922)</f>
        <v/>
      </c>
      <c r="Z922" s="16" t="n"/>
      <c r="AA922" s="16" t="n"/>
      <c r="AB922" s="16" t="n"/>
      <c r="AC922" s="16" t="n"/>
      <c r="AD922" s="16" t="n"/>
      <c r="AE922" s="16" t="n"/>
      <c r="AF922" s="16" t="n"/>
      <c r="AG922" s="16" t="n"/>
      <c r="AH922" s="23" t="n"/>
      <c r="AI922" s="21">
        <f>IF(X922="","",IF(G922="MXN",X922,IF(AH922="","",X922*AH922)))</f>
        <v/>
      </c>
      <c r="AJ922" s="16" t="n"/>
      <c r="AK922" s="24">
        <f>IF(B922="","",CHOOSE(WEEKDAY(B922,2),"Lunes","Martes","Miércoles","Jueves","Viernes","Sábado","Domingo"))</f>
        <v/>
      </c>
      <c r="AL922" s="24">
        <f>IF(C922="","",IF(HOUR(C922)&lt;6,"00-06",IF(HOUR(C922)&lt;10,"06-10",IF(HOUR(C922)&lt;14,"10-14",IF(HOUR(C922)&lt;18,"14-18",IF(HOUR(C922)&lt;22,"18-22","22-24"))))))</f>
        <v/>
      </c>
      <c r="AM922" s="21">
        <f>IF(B922="","",SUMIFS($X$7:X922,$AJ$7:AJ922,"&lt;&gt;No",$B$7:B922,"&lt;&gt;"))</f>
        <v/>
      </c>
      <c r="AN922" s="22">
        <f>IF(B922="","",SUMIFS($Y$7:Y922,$AJ$7:AJ922,"&lt;&gt;No",$B$7:B922,"&lt;&gt;"))</f>
        <v/>
      </c>
    </row>
    <row r="923">
      <c r="A923" s="16" t="n"/>
      <c r="B923" s="17" t="n"/>
      <c r="C923" s="18" t="n"/>
      <c r="D923" s="18" t="n"/>
      <c r="E923" s="16" t="n"/>
      <c r="F923" s="16" t="n"/>
      <c r="G923" s="16" t="n"/>
      <c r="H923" s="16" t="n"/>
      <c r="I923" s="16" t="n"/>
      <c r="J923" s="16" t="n"/>
      <c r="K923" s="16" t="n"/>
      <c r="L923" s="16" t="n"/>
      <c r="M923" s="19" t="n"/>
      <c r="N923" s="19" t="n"/>
      <c r="O923" s="19" t="n"/>
      <c r="P923" s="19" t="n"/>
      <c r="Q923" s="19" t="n"/>
      <c r="R923" s="20" t="n"/>
      <c r="S923" s="19" t="n"/>
      <c r="T923" s="20" t="n"/>
      <c r="U923" s="20" t="n"/>
      <c r="V923" s="20" t="n"/>
      <c r="W923" s="20" t="n"/>
      <c r="X923" s="21">
        <f>IF(T923="","",T923-IF(U923="",0,U923)-IF(V923="",0,V923)-IF(W923="",0,W923))</f>
        <v/>
      </c>
      <c r="Y923" s="22">
        <f>IF(OR(R923="",R923=0,X923=""),"",X923/R923)</f>
        <v/>
      </c>
      <c r="Z923" s="16" t="n"/>
      <c r="AA923" s="16" t="n"/>
      <c r="AB923" s="16" t="n"/>
      <c r="AC923" s="16" t="n"/>
      <c r="AD923" s="16" t="n"/>
      <c r="AE923" s="16" t="n"/>
      <c r="AF923" s="16" t="n"/>
      <c r="AG923" s="16" t="n"/>
      <c r="AH923" s="23" t="n"/>
      <c r="AI923" s="21">
        <f>IF(X923="","",IF(G923="MXN",X923,IF(AH923="","",X923*AH923)))</f>
        <v/>
      </c>
      <c r="AJ923" s="16" t="n"/>
      <c r="AK923" s="24">
        <f>IF(B923="","",CHOOSE(WEEKDAY(B923,2),"Lunes","Martes","Miércoles","Jueves","Viernes","Sábado","Domingo"))</f>
        <v/>
      </c>
      <c r="AL923" s="24">
        <f>IF(C923="","",IF(HOUR(C923)&lt;6,"00-06",IF(HOUR(C923)&lt;10,"06-10",IF(HOUR(C923)&lt;14,"10-14",IF(HOUR(C923)&lt;18,"14-18",IF(HOUR(C923)&lt;22,"18-22","22-24"))))))</f>
        <v/>
      </c>
      <c r="AM923" s="21">
        <f>IF(B923="","",SUMIFS($X$7:X923,$AJ$7:AJ923,"&lt;&gt;No",$B$7:B923,"&lt;&gt;"))</f>
        <v/>
      </c>
      <c r="AN923" s="22">
        <f>IF(B923="","",SUMIFS($Y$7:Y923,$AJ$7:AJ923,"&lt;&gt;No",$B$7:B923,"&lt;&gt;"))</f>
        <v/>
      </c>
    </row>
    <row r="924">
      <c r="A924" s="16" t="n"/>
      <c r="B924" s="17" t="n"/>
      <c r="C924" s="18" t="n"/>
      <c r="D924" s="18" t="n"/>
      <c r="E924" s="16" t="n"/>
      <c r="F924" s="16" t="n"/>
      <c r="G924" s="16" t="n"/>
      <c r="H924" s="16" t="n"/>
      <c r="I924" s="16" t="n"/>
      <c r="J924" s="16" t="n"/>
      <c r="K924" s="16" t="n"/>
      <c r="L924" s="16" t="n"/>
      <c r="M924" s="19" t="n"/>
      <c r="N924" s="19" t="n"/>
      <c r="O924" s="19" t="n"/>
      <c r="P924" s="19" t="n"/>
      <c r="Q924" s="19" t="n"/>
      <c r="R924" s="20" t="n"/>
      <c r="S924" s="19" t="n"/>
      <c r="T924" s="20" t="n"/>
      <c r="U924" s="20" t="n"/>
      <c r="V924" s="20" t="n"/>
      <c r="W924" s="20" t="n"/>
      <c r="X924" s="21">
        <f>IF(T924="","",T924-IF(U924="",0,U924)-IF(V924="",0,V924)-IF(W924="",0,W924))</f>
        <v/>
      </c>
      <c r="Y924" s="22">
        <f>IF(OR(R924="",R924=0,X924=""),"",X924/R924)</f>
        <v/>
      </c>
      <c r="Z924" s="16" t="n"/>
      <c r="AA924" s="16" t="n"/>
      <c r="AB924" s="16" t="n"/>
      <c r="AC924" s="16" t="n"/>
      <c r="AD924" s="16" t="n"/>
      <c r="AE924" s="16" t="n"/>
      <c r="AF924" s="16" t="n"/>
      <c r="AG924" s="16" t="n"/>
      <c r="AH924" s="23" t="n"/>
      <c r="AI924" s="21">
        <f>IF(X924="","",IF(G924="MXN",X924,IF(AH924="","",X924*AH924)))</f>
        <v/>
      </c>
      <c r="AJ924" s="16" t="n"/>
      <c r="AK924" s="24">
        <f>IF(B924="","",CHOOSE(WEEKDAY(B924,2),"Lunes","Martes","Miércoles","Jueves","Viernes","Sábado","Domingo"))</f>
        <v/>
      </c>
      <c r="AL924" s="24">
        <f>IF(C924="","",IF(HOUR(C924)&lt;6,"00-06",IF(HOUR(C924)&lt;10,"06-10",IF(HOUR(C924)&lt;14,"10-14",IF(HOUR(C924)&lt;18,"14-18",IF(HOUR(C924)&lt;22,"18-22","22-24"))))))</f>
        <v/>
      </c>
      <c r="AM924" s="21">
        <f>IF(B924="","",SUMIFS($X$7:X924,$AJ$7:AJ924,"&lt;&gt;No",$B$7:B924,"&lt;&gt;"))</f>
        <v/>
      </c>
      <c r="AN924" s="22">
        <f>IF(B924="","",SUMIFS($Y$7:Y924,$AJ$7:AJ924,"&lt;&gt;No",$B$7:B924,"&lt;&gt;"))</f>
        <v/>
      </c>
    </row>
    <row r="925">
      <c r="A925" s="16" t="n"/>
      <c r="B925" s="17" t="n"/>
      <c r="C925" s="18" t="n"/>
      <c r="D925" s="18" t="n"/>
      <c r="E925" s="16" t="n"/>
      <c r="F925" s="16" t="n"/>
      <c r="G925" s="16" t="n"/>
      <c r="H925" s="16" t="n"/>
      <c r="I925" s="16" t="n"/>
      <c r="J925" s="16" t="n"/>
      <c r="K925" s="16" t="n"/>
      <c r="L925" s="16" t="n"/>
      <c r="M925" s="19" t="n"/>
      <c r="N925" s="19" t="n"/>
      <c r="O925" s="19" t="n"/>
      <c r="P925" s="19" t="n"/>
      <c r="Q925" s="19" t="n"/>
      <c r="R925" s="20" t="n"/>
      <c r="S925" s="19" t="n"/>
      <c r="T925" s="20" t="n"/>
      <c r="U925" s="20" t="n"/>
      <c r="V925" s="20" t="n"/>
      <c r="W925" s="20" t="n"/>
      <c r="X925" s="21">
        <f>IF(T925="","",T925-IF(U925="",0,U925)-IF(V925="",0,V925)-IF(W925="",0,W925))</f>
        <v/>
      </c>
      <c r="Y925" s="22">
        <f>IF(OR(R925="",R925=0,X925=""),"",X925/R925)</f>
        <v/>
      </c>
      <c r="Z925" s="16" t="n"/>
      <c r="AA925" s="16" t="n"/>
      <c r="AB925" s="16" t="n"/>
      <c r="AC925" s="16" t="n"/>
      <c r="AD925" s="16" t="n"/>
      <c r="AE925" s="16" t="n"/>
      <c r="AF925" s="16" t="n"/>
      <c r="AG925" s="16" t="n"/>
      <c r="AH925" s="23" t="n"/>
      <c r="AI925" s="21">
        <f>IF(X925="","",IF(G925="MXN",X925,IF(AH925="","",X925*AH925)))</f>
        <v/>
      </c>
      <c r="AJ925" s="16" t="n"/>
      <c r="AK925" s="24">
        <f>IF(B925="","",CHOOSE(WEEKDAY(B925,2),"Lunes","Martes","Miércoles","Jueves","Viernes","Sábado","Domingo"))</f>
        <v/>
      </c>
      <c r="AL925" s="24">
        <f>IF(C925="","",IF(HOUR(C925)&lt;6,"00-06",IF(HOUR(C925)&lt;10,"06-10",IF(HOUR(C925)&lt;14,"10-14",IF(HOUR(C925)&lt;18,"14-18",IF(HOUR(C925)&lt;22,"18-22","22-24"))))))</f>
        <v/>
      </c>
      <c r="AM925" s="21">
        <f>IF(B925="","",SUMIFS($X$7:X925,$AJ$7:AJ925,"&lt;&gt;No",$B$7:B925,"&lt;&gt;"))</f>
        <v/>
      </c>
      <c r="AN925" s="22">
        <f>IF(B925="","",SUMIFS($Y$7:Y925,$AJ$7:AJ925,"&lt;&gt;No",$B$7:B925,"&lt;&gt;"))</f>
        <v/>
      </c>
    </row>
    <row r="926">
      <c r="A926" s="16" t="n"/>
      <c r="B926" s="17" t="n"/>
      <c r="C926" s="18" t="n"/>
      <c r="D926" s="18" t="n"/>
      <c r="E926" s="16" t="n"/>
      <c r="F926" s="16" t="n"/>
      <c r="G926" s="16" t="n"/>
      <c r="H926" s="16" t="n"/>
      <c r="I926" s="16" t="n"/>
      <c r="J926" s="16" t="n"/>
      <c r="K926" s="16" t="n"/>
      <c r="L926" s="16" t="n"/>
      <c r="M926" s="19" t="n"/>
      <c r="N926" s="19" t="n"/>
      <c r="O926" s="19" t="n"/>
      <c r="P926" s="19" t="n"/>
      <c r="Q926" s="19" t="n"/>
      <c r="R926" s="20" t="n"/>
      <c r="S926" s="19" t="n"/>
      <c r="T926" s="20" t="n"/>
      <c r="U926" s="20" t="n"/>
      <c r="V926" s="20" t="n"/>
      <c r="W926" s="20" t="n"/>
      <c r="X926" s="21">
        <f>IF(T926="","",T926-IF(U926="",0,U926)-IF(V926="",0,V926)-IF(W926="",0,W926))</f>
        <v/>
      </c>
      <c r="Y926" s="22">
        <f>IF(OR(R926="",R926=0,X926=""),"",X926/R926)</f>
        <v/>
      </c>
      <c r="Z926" s="16" t="n"/>
      <c r="AA926" s="16" t="n"/>
      <c r="AB926" s="16" t="n"/>
      <c r="AC926" s="16" t="n"/>
      <c r="AD926" s="16" t="n"/>
      <c r="AE926" s="16" t="n"/>
      <c r="AF926" s="16" t="n"/>
      <c r="AG926" s="16" t="n"/>
      <c r="AH926" s="23" t="n"/>
      <c r="AI926" s="21">
        <f>IF(X926="","",IF(G926="MXN",X926,IF(AH926="","",X926*AH926)))</f>
        <v/>
      </c>
      <c r="AJ926" s="16" t="n"/>
      <c r="AK926" s="24">
        <f>IF(B926="","",CHOOSE(WEEKDAY(B926,2),"Lunes","Martes","Miércoles","Jueves","Viernes","Sábado","Domingo"))</f>
        <v/>
      </c>
      <c r="AL926" s="24">
        <f>IF(C926="","",IF(HOUR(C926)&lt;6,"00-06",IF(HOUR(C926)&lt;10,"06-10",IF(HOUR(C926)&lt;14,"10-14",IF(HOUR(C926)&lt;18,"14-18",IF(HOUR(C926)&lt;22,"18-22","22-24"))))))</f>
        <v/>
      </c>
      <c r="AM926" s="21">
        <f>IF(B926="","",SUMIFS($X$7:X926,$AJ$7:AJ926,"&lt;&gt;No",$B$7:B926,"&lt;&gt;"))</f>
        <v/>
      </c>
      <c r="AN926" s="22">
        <f>IF(B926="","",SUMIFS($Y$7:Y926,$AJ$7:AJ926,"&lt;&gt;No",$B$7:B926,"&lt;&gt;"))</f>
        <v/>
      </c>
    </row>
    <row r="927">
      <c r="A927" s="16" t="n"/>
      <c r="B927" s="17" t="n"/>
      <c r="C927" s="18" t="n"/>
      <c r="D927" s="18" t="n"/>
      <c r="E927" s="16" t="n"/>
      <c r="F927" s="16" t="n"/>
      <c r="G927" s="16" t="n"/>
      <c r="H927" s="16" t="n"/>
      <c r="I927" s="16" t="n"/>
      <c r="J927" s="16" t="n"/>
      <c r="K927" s="16" t="n"/>
      <c r="L927" s="16" t="n"/>
      <c r="M927" s="19" t="n"/>
      <c r="N927" s="19" t="n"/>
      <c r="O927" s="19" t="n"/>
      <c r="P927" s="19" t="n"/>
      <c r="Q927" s="19" t="n"/>
      <c r="R927" s="20" t="n"/>
      <c r="S927" s="19" t="n"/>
      <c r="T927" s="20" t="n"/>
      <c r="U927" s="20" t="n"/>
      <c r="V927" s="20" t="n"/>
      <c r="W927" s="20" t="n"/>
      <c r="X927" s="21">
        <f>IF(T927="","",T927-IF(U927="",0,U927)-IF(V927="",0,V927)-IF(W927="",0,W927))</f>
        <v/>
      </c>
      <c r="Y927" s="22">
        <f>IF(OR(R927="",R927=0,X927=""),"",X927/R927)</f>
        <v/>
      </c>
      <c r="Z927" s="16" t="n"/>
      <c r="AA927" s="16" t="n"/>
      <c r="AB927" s="16" t="n"/>
      <c r="AC927" s="16" t="n"/>
      <c r="AD927" s="16" t="n"/>
      <c r="AE927" s="16" t="n"/>
      <c r="AF927" s="16" t="n"/>
      <c r="AG927" s="16" t="n"/>
      <c r="AH927" s="23" t="n"/>
      <c r="AI927" s="21">
        <f>IF(X927="","",IF(G927="MXN",X927,IF(AH927="","",X927*AH927)))</f>
        <v/>
      </c>
      <c r="AJ927" s="16" t="n"/>
      <c r="AK927" s="24">
        <f>IF(B927="","",CHOOSE(WEEKDAY(B927,2),"Lunes","Martes","Miércoles","Jueves","Viernes","Sábado","Domingo"))</f>
        <v/>
      </c>
      <c r="AL927" s="24">
        <f>IF(C927="","",IF(HOUR(C927)&lt;6,"00-06",IF(HOUR(C927)&lt;10,"06-10",IF(HOUR(C927)&lt;14,"10-14",IF(HOUR(C927)&lt;18,"14-18",IF(HOUR(C927)&lt;22,"18-22","22-24"))))))</f>
        <v/>
      </c>
      <c r="AM927" s="21">
        <f>IF(B927="","",SUMIFS($X$7:X927,$AJ$7:AJ927,"&lt;&gt;No",$B$7:B927,"&lt;&gt;"))</f>
        <v/>
      </c>
      <c r="AN927" s="22">
        <f>IF(B927="","",SUMIFS($Y$7:Y927,$AJ$7:AJ927,"&lt;&gt;No",$B$7:B927,"&lt;&gt;"))</f>
        <v/>
      </c>
    </row>
    <row r="928">
      <c r="A928" s="16" t="n"/>
      <c r="B928" s="17" t="n"/>
      <c r="C928" s="18" t="n"/>
      <c r="D928" s="18" t="n"/>
      <c r="E928" s="16" t="n"/>
      <c r="F928" s="16" t="n"/>
      <c r="G928" s="16" t="n"/>
      <c r="H928" s="16" t="n"/>
      <c r="I928" s="16" t="n"/>
      <c r="J928" s="16" t="n"/>
      <c r="K928" s="16" t="n"/>
      <c r="L928" s="16" t="n"/>
      <c r="M928" s="19" t="n"/>
      <c r="N928" s="19" t="n"/>
      <c r="O928" s="19" t="n"/>
      <c r="P928" s="19" t="n"/>
      <c r="Q928" s="19" t="n"/>
      <c r="R928" s="20" t="n"/>
      <c r="S928" s="19" t="n"/>
      <c r="T928" s="20" t="n"/>
      <c r="U928" s="20" t="n"/>
      <c r="V928" s="20" t="n"/>
      <c r="W928" s="20" t="n"/>
      <c r="X928" s="21">
        <f>IF(T928="","",T928-IF(U928="",0,U928)-IF(V928="",0,V928)-IF(W928="",0,W928))</f>
        <v/>
      </c>
      <c r="Y928" s="22">
        <f>IF(OR(R928="",R928=0,X928=""),"",X928/R928)</f>
        <v/>
      </c>
      <c r="Z928" s="16" t="n"/>
      <c r="AA928" s="16" t="n"/>
      <c r="AB928" s="16" t="n"/>
      <c r="AC928" s="16" t="n"/>
      <c r="AD928" s="16" t="n"/>
      <c r="AE928" s="16" t="n"/>
      <c r="AF928" s="16" t="n"/>
      <c r="AG928" s="16" t="n"/>
      <c r="AH928" s="23" t="n"/>
      <c r="AI928" s="21">
        <f>IF(X928="","",IF(G928="MXN",X928,IF(AH928="","",X928*AH928)))</f>
        <v/>
      </c>
      <c r="AJ928" s="16" t="n"/>
      <c r="AK928" s="24">
        <f>IF(B928="","",CHOOSE(WEEKDAY(B928,2),"Lunes","Martes","Miércoles","Jueves","Viernes","Sábado","Domingo"))</f>
        <v/>
      </c>
      <c r="AL928" s="24">
        <f>IF(C928="","",IF(HOUR(C928)&lt;6,"00-06",IF(HOUR(C928)&lt;10,"06-10",IF(HOUR(C928)&lt;14,"10-14",IF(HOUR(C928)&lt;18,"14-18",IF(HOUR(C928)&lt;22,"18-22","22-24"))))))</f>
        <v/>
      </c>
      <c r="AM928" s="21">
        <f>IF(B928="","",SUMIFS($X$7:X928,$AJ$7:AJ928,"&lt;&gt;No",$B$7:B928,"&lt;&gt;"))</f>
        <v/>
      </c>
      <c r="AN928" s="22">
        <f>IF(B928="","",SUMIFS($Y$7:Y928,$AJ$7:AJ928,"&lt;&gt;No",$B$7:B928,"&lt;&gt;"))</f>
        <v/>
      </c>
    </row>
    <row r="929">
      <c r="A929" s="16" t="n"/>
      <c r="B929" s="17" t="n"/>
      <c r="C929" s="18" t="n"/>
      <c r="D929" s="18" t="n"/>
      <c r="E929" s="16" t="n"/>
      <c r="F929" s="16" t="n"/>
      <c r="G929" s="16" t="n"/>
      <c r="H929" s="16" t="n"/>
      <c r="I929" s="16" t="n"/>
      <c r="J929" s="16" t="n"/>
      <c r="K929" s="16" t="n"/>
      <c r="L929" s="16" t="n"/>
      <c r="M929" s="19" t="n"/>
      <c r="N929" s="19" t="n"/>
      <c r="O929" s="19" t="n"/>
      <c r="P929" s="19" t="n"/>
      <c r="Q929" s="19" t="n"/>
      <c r="R929" s="20" t="n"/>
      <c r="S929" s="19" t="n"/>
      <c r="T929" s="20" t="n"/>
      <c r="U929" s="20" t="n"/>
      <c r="V929" s="20" t="n"/>
      <c r="W929" s="20" t="n"/>
      <c r="X929" s="21">
        <f>IF(T929="","",T929-IF(U929="",0,U929)-IF(V929="",0,V929)-IF(W929="",0,W929))</f>
        <v/>
      </c>
      <c r="Y929" s="22">
        <f>IF(OR(R929="",R929=0,X929=""),"",X929/R929)</f>
        <v/>
      </c>
      <c r="Z929" s="16" t="n"/>
      <c r="AA929" s="16" t="n"/>
      <c r="AB929" s="16" t="n"/>
      <c r="AC929" s="16" t="n"/>
      <c r="AD929" s="16" t="n"/>
      <c r="AE929" s="16" t="n"/>
      <c r="AF929" s="16" t="n"/>
      <c r="AG929" s="16" t="n"/>
      <c r="AH929" s="23" t="n"/>
      <c r="AI929" s="21">
        <f>IF(X929="","",IF(G929="MXN",X929,IF(AH929="","",X929*AH929)))</f>
        <v/>
      </c>
      <c r="AJ929" s="16" t="n"/>
      <c r="AK929" s="24">
        <f>IF(B929="","",CHOOSE(WEEKDAY(B929,2),"Lunes","Martes","Miércoles","Jueves","Viernes","Sábado","Domingo"))</f>
        <v/>
      </c>
      <c r="AL929" s="24">
        <f>IF(C929="","",IF(HOUR(C929)&lt;6,"00-06",IF(HOUR(C929)&lt;10,"06-10",IF(HOUR(C929)&lt;14,"10-14",IF(HOUR(C929)&lt;18,"14-18",IF(HOUR(C929)&lt;22,"18-22","22-24"))))))</f>
        <v/>
      </c>
      <c r="AM929" s="21">
        <f>IF(B929="","",SUMIFS($X$7:X929,$AJ$7:AJ929,"&lt;&gt;No",$B$7:B929,"&lt;&gt;"))</f>
        <v/>
      </c>
      <c r="AN929" s="22">
        <f>IF(B929="","",SUMIFS($Y$7:Y929,$AJ$7:AJ929,"&lt;&gt;No",$B$7:B929,"&lt;&gt;"))</f>
        <v/>
      </c>
    </row>
    <row r="930">
      <c r="A930" s="16" t="n"/>
      <c r="B930" s="17" t="n"/>
      <c r="C930" s="18" t="n"/>
      <c r="D930" s="18" t="n"/>
      <c r="E930" s="16" t="n"/>
      <c r="F930" s="16" t="n"/>
      <c r="G930" s="16" t="n"/>
      <c r="H930" s="16" t="n"/>
      <c r="I930" s="16" t="n"/>
      <c r="J930" s="16" t="n"/>
      <c r="K930" s="16" t="n"/>
      <c r="L930" s="16" t="n"/>
      <c r="M930" s="19" t="n"/>
      <c r="N930" s="19" t="n"/>
      <c r="O930" s="19" t="n"/>
      <c r="P930" s="19" t="n"/>
      <c r="Q930" s="19" t="n"/>
      <c r="R930" s="20" t="n"/>
      <c r="S930" s="19" t="n"/>
      <c r="T930" s="20" t="n"/>
      <c r="U930" s="20" t="n"/>
      <c r="V930" s="20" t="n"/>
      <c r="W930" s="20" t="n"/>
      <c r="X930" s="21">
        <f>IF(T930="","",T930-IF(U930="",0,U930)-IF(V930="",0,V930)-IF(W930="",0,W930))</f>
        <v/>
      </c>
      <c r="Y930" s="22">
        <f>IF(OR(R930="",R930=0,X930=""),"",X930/R930)</f>
        <v/>
      </c>
      <c r="Z930" s="16" t="n"/>
      <c r="AA930" s="16" t="n"/>
      <c r="AB930" s="16" t="n"/>
      <c r="AC930" s="16" t="n"/>
      <c r="AD930" s="16" t="n"/>
      <c r="AE930" s="16" t="n"/>
      <c r="AF930" s="16" t="n"/>
      <c r="AG930" s="16" t="n"/>
      <c r="AH930" s="23" t="n"/>
      <c r="AI930" s="21">
        <f>IF(X930="","",IF(G930="MXN",X930,IF(AH930="","",X930*AH930)))</f>
        <v/>
      </c>
      <c r="AJ930" s="16" t="n"/>
      <c r="AK930" s="24">
        <f>IF(B930="","",CHOOSE(WEEKDAY(B930,2),"Lunes","Martes","Miércoles","Jueves","Viernes","Sábado","Domingo"))</f>
        <v/>
      </c>
      <c r="AL930" s="24">
        <f>IF(C930="","",IF(HOUR(C930)&lt;6,"00-06",IF(HOUR(C930)&lt;10,"06-10",IF(HOUR(C930)&lt;14,"10-14",IF(HOUR(C930)&lt;18,"14-18",IF(HOUR(C930)&lt;22,"18-22","22-24"))))))</f>
        <v/>
      </c>
      <c r="AM930" s="21">
        <f>IF(B930="","",SUMIFS($X$7:X930,$AJ$7:AJ930,"&lt;&gt;No",$B$7:B930,"&lt;&gt;"))</f>
        <v/>
      </c>
      <c r="AN930" s="22">
        <f>IF(B930="","",SUMIFS($Y$7:Y930,$AJ$7:AJ930,"&lt;&gt;No",$B$7:B930,"&lt;&gt;"))</f>
        <v/>
      </c>
    </row>
    <row r="931">
      <c r="A931" s="16" t="n"/>
      <c r="B931" s="17" t="n"/>
      <c r="C931" s="18" t="n"/>
      <c r="D931" s="18" t="n"/>
      <c r="E931" s="16" t="n"/>
      <c r="F931" s="16" t="n"/>
      <c r="G931" s="16" t="n"/>
      <c r="H931" s="16" t="n"/>
      <c r="I931" s="16" t="n"/>
      <c r="J931" s="16" t="n"/>
      <c r="K931" s="16" t="n"/>
      <c r="L931" s="16" t="n"/>
      <c r="M931" s="19" t="n"/>
      <c r="N931" s="19" t="n"/>
      <c r="O931" s="19" t="n"/>
      <c r="P931" s="19" t="n"/>
      <c r="Q931" s="19" t="n"/>
      <c r="R931" s="20" t="n"/>
      <c r="S931" s="19" t="n"/>
      <c r="T931" s="20" t="n"/>
      <c r="U931" s="20" t="n"/>
      <c r="V931" s="20" t="n"/>
      <c r="W931" s="20" t="n"/>
      <c r="X931" s="21">
        <f>IF(T931="","",T931-IF(U931="",0,U931)-IF(V931="",0,V931)-IF(W931="",0,W931))</f>
        <v/>
      </c>
      <c r="Y931" s="22">
        <f>IF(OR(R931="",R931=0,X931=""),"",X931/R931)</f>
        <v/>
      </c>
      <c r="Z931" s="16" t="n"/>
      <c r="AA931" s="16" t="n"/>
      <c r="AB931" s="16" t="n"/>
      <c r="AC931" s="16" t="n"/>
      <c r="AD931" s="16" t="n"/>
      <c r="AE931" s="16" t="n"/>
      <c r="AF931" s="16" t="n"/>
      <c r="AG931" s="16" t="n"/>
      <c r="AH931" s="23" t="n"/>
      <c r="AI931" s="21">
        <f>IF(X931="","",IF(G931="MXN",X931,IF(AH931="","",X931*AH931)))</f>
        <v/>
      </c>
      <c r="AJ931" s="16" t="n"/>
      <c r="AK931" s="24">
        <f>IF(B931="","",CHOOSE(WEEKDAY(B931,2),"Lunes","Martes","Miércoles","Jueves","Viernes","Sábado","Domingo"))</f>
        <v/>
      </c>
      <c r="AL931" s="24">
        <f>IF(C931="","",IF(HOUR(C931)&lt;6,"00-06",IF(HOUR(C931)&lt;10,"06-10",IF(HOUR(C931)&lt;14,"10-14",IF(HOUR(C931)&lt;18,"14-18",IF(HOUR(C931)&lt;22,"18-22","22-24"))))))</f>
        <v/>
      </c>
      <c r="AM931" s="21">
        <f>IF(B931="","",SUMIFS($X$7:X931,$AJ$7:AJ931,"&lt;&gt;No",$B$7:B931,"&lt;&gt;"))</f>
        <v/>
      </c>
      <c r="AN931" s="22">
        <f>IF(B931="","",SUMIFS($Y$7:Y931,$AJ$7:AJ931,"&lt;&gt;No",$B$7:B931,"&lt;&gt;"))</f>
        <v/>
      </c>
    </row>
    <row r="932">
      <c r="A932" s="16" t="n"/>
      <c r="B932" s="17" t="n"/>
      <c r="C932" s="18" t="n"/>
      <c r="D932" s="18" t="n"/>
      <c r="E932" s="16" t="n"/>
      <c r="F932" s="16" t="n"/>
      <c r="G932" s="16" t="n"/>
      <c r="H932" s="16" t="n"/>
      <c r="I932" s="16" t="n"/>
      <c r="J932" s="16" t="n"/>
      <c r="K932" s="16" t="n"/>
      <c r="L932" s="16" t="n"/>
      <c r="M932" s="19" t="n"/>
      <c r="N932" s="19" t="n"/>
      <c r="O932" s="19" t="n"/>
      <c r="P932" s="19" t="n"/>
      <c r="Q932" s="19" t="n"/>
      <c r="R932" s="20" t="n"/>
      <c r="S932" s="19" t="n"/>
      <c r="T932" s="20" t="n"/>
      <c r="U932" s="20" t="n"/>
      <c r="V932" s="20" t="n"/>
      <c r="W932" s="20" t="n"/>
      <c r="X932" s="21">
        <f>IF(T932="","",T932-IF(U932="",0,U932)-IF(V932="",0,V932)-IF(W932="",0,W932))</f>
        <v/>
      </c>
      <c r="Y932" s="22">
        <f>IF(OR(R932="",R932=0,X932=""),"",X932/R932)</f>
        <v/>
      </c>
      <c r="Z932" s="16" t="n"/>
      <c r="AA932" s="16" t="n"/>
      <c r="AB932" s="16" t="n"/>
      <c r="AC932" s="16" t="n"/>
      <c r="AD932" s="16" t="n"/>
      <c r="AE932" s="16" t="n"/>
      <c r="AF932" s="16" t="n"/>
      <c r="AG932" s="16" t="n"/>
      <c r="AH932" s="23" t="n"/>
      <c r="AI932" s="21">
        <f>IF(X932="","",IF(G932="MXN",X932,IF(AH932="","",X932*AH932)))</f>
        <v/>
      </c>
      <c r="AJ932" s="16" t="n"/>
      <c r="AK932" s="24">
        <f>IF(B932="","",CHOOSE(WEEKDAY(B932,2),"Lunes","Martes","Miércoles","Jueves","Viernes","Sábado","Domingo"))</f>
        <v/>
      </c>
      <c r="AL932" s="24">
        <f>IF(C932="","",IF(HOUR(C932)&lt;6,"00-06",IF(HOUR(C932)&lt;10,"06-10",IF(HOUR(C932)&lt;14,"10-14",IF(HOUR(C932)&lt;18,"14-18",IF(HOUR(C932)&lt;22,"18-22","22-24"))))))</f>
        <v/>
      </c>
      <c r="AM932" s="21">
        <f>IF(B932="","",SUMIFS($X$7:X932,$AJ$7:AJ932,"&lt;&gt;No",$B$7:B932,"&lt;&gt;"))</f>
        <v/>
      </c>
      <c r="AN932" s="22">
        <f>IF(B932="","",SUMIFS($Y$7:Y932,$AJ$7:AJ932,"&lt;&gt;No",$B$7:B932,"&lt;&gt;"))</f>
        <v/>
      </c>
    </row>
    <row r="933">
      <c r="A933" s="16" t="n"/>
      <c r="B933" s="17" t="n"/>
      <c r="C933" s="18" t="n"/>
      <c r="D933" s="18" t="n"/>
      <c r="E933" s="16" t="n"/>
      <c r="F933" s="16" t="n"/>
      <c r="G933" s="16" t="n"/>
      <c r="H933" s="16" t="n"/>
      <c r="I933" s="16" t="n"/>
      <c r="J933" s="16" t="n"/>
      <c r="K933" s="16" t="n"/>
      <c r="L933" s="16" t="n"/>
      <c r="M933" s="19" t="n"/>
      <c r="N933" s="19" t="n"/>
      <c r="O933" s="19" t="n"/>
      <c r="P933" s="19" t="n"/>
      <c r="Q933" s="19" t="n"/>
      <c r="R933" s="20" t="n"/>
      <c r="S933" s="19" t="n"/>
      <c r="T933" s="20" t="n"/>
      <c r="U933" s="20" t="n"/>
      <c r="V933" s="20" t="n"/>
      <c r="W933" s="20" t="n"/>
      <c r="X933" s="21">
        <f>IF(T933="","",T933-IF(U933="",0,U933)-IF(V933="",0,V933)-IF(W933="",0,W933))</f>
        <v/>
      </c>
      <c r="Y933" s="22">
        <f>IF(OR(R933="",R933=0,X933=""),"",X933/R933)</f>
        <v/>
      </c>
      <c r="Z933" s="16" t="n"/>
      <c r="AA933" s="16" t="n"/>
      <c r="AB933" s="16" t="n"/>
      <c r="AC933" s="16" t="n"/>
      <c r="AD933" s="16" t="n"/>
      <c r="AE933" s="16" t="n"/>
      <c r="AF933" s="16" t="n"/>
      <c r="AG933" s="16" t="n"/>
      <c r="AH933" s="23" t="n"/>
      <c r="AI933" s="21">
        <f>IF(X933="","",IF(G933="MXN",X933,IF(AH933="","",X933*AH933)))</f>
        <v/>
      </c>
      <c r="AJ933" s="16" t="n"/>
      <c r="AK933" s="24">
        <f>IF(B933="","",CHOOSE(WEEKDAY(B933,2),"Lunes","Martes","Miércoles","Jueves","Viernes","Sábado","Domingo"))</f>
        <v/>
      </c>
      <c r="AL933" s="24">
        <f>IF(C933="","",IF(HOUR(C933)&lt;6,"00-06",IF(HOUR(C933)&lt;10,"06-10",IF(HOUR(C933)&lt;14,"10-14",IF(HOUR(C933)&lt;18,"14-18",IF(HOUR(C933)&lt;22,"18-22","22-24"))))))</f>
        <v/>
      </c>
      <c r="AM933" s="21">
        <f>IF(B933="","",SUMIFS($X$7:X933,$AJ$7:AJ933,"&lt;&gt;No",$B$7:B933,"&lt;&gt;"))</f>
        <v/>
      </c>
      <c r="AN933" s="22">
        <f>IF(B933="","",SUMIFS($Y$7:Y933,$AJ$7:AJ933,"&lt;&gt;No",$B$7:B933,"&lt;&gt;"))</f>
        <v/>
      </c>
    </row>
    <row r="934">
      <c r="A934" s="16" t="n"/>
      <c r="B934" s="17" t="n"/>
      <c r="C934" s="18" t="n"/>
      <c r="D934" s="18" t="n"/>
      <c r="E934" s="16" t="n"/>
      <c r="F934" s="16" t="n"/>
      <c r="G934" s="16" t="n"/>
      <c r="H934" s="16" t="n"/>
      <c r="I934" s="16" t="n"/>
      <c r="J934" s="16" t="n"/>
      <c r="K934" s="16" t="n"/>
      <c r="L934" s="16" t="n"/>
      <c r="M934" s="19" t="n"/>
      <c r="N934" s="19" t="n"/>
      <c r="O934" s="19" t="n"/>
      <c r="P934" s="19" t="n"/>
      <c r="Q934" s="19" t="n"/>
      <c r="R934" s="20" t="n"/>
      <c r="S934" s="19" t="n"/>
      <c r="T934" s="20" t="n"/>
      <c r="U934" s="20" t="n"/>
      <c r="V934" s="20" t="n"/>
      <c r="W934" s="20" t="n"/>
      <c r="X934" s="21">
        <f>IF(T934="","",T934-IF(U934="",0,U934)-IF(V934="",0,V934)-IF(W934="",0,W934))</f>
        <v/>
      </c>
      <c r="Y934" s="22">
        <f>IF(OR(R934="",R934=0,X934=""),"",X934/R934)</f>
        <v/>
      </c>
      <c r="Z934" s="16" t="n"/>
      <c r="AA934" s="16" t="n"/>
      <c r="AB934" s="16" t="n"/>
      <c r="AC934" s="16" t="n"/>
      <c r="AD934" s="16" t="n"/>
      <c r="AE934" s="16" t="n"/>
      <c r="AF934" s="16" t="n"/>
      <c r="AG934" s="16" t="n"/>
      <c r="AH934" s="23" t="n"/>
      <c r="AI934" s="21">
        <f>IF(X934="","",IF(G934="MXN",X934,IF(AH934="","",X934*AH934)))</f>
        <v/>
      </c>
      <c r="AJ934" s="16" t="n"/>
      <c r="AK934" s="24">
        <f>IF(B934="","",CHOOSE(WEEKDAY(B934,2),"Lunes","Martes","Miércoles","Jueves","Viernes","Sábado","Domingo"))</f>
        <v/>
      </c>
      <c r="AL934" s="24">
        <f>IF(C934="","",IF(HOUR(C934)&lt;6,"00-06",IF(HOUR(C934)&lt;10,"06-10",IF(HOUR(C934)&lt;14,"10-14",IF(HOUR(C934)&lt;18,"14-18",IF(HOUR(C934)&lt;22,"18-22","22-24"))))))</f>
        <v/>
      </c>
      <c r="AM934" s="21">
        <f>IF(B934="","",SUMIFS($X$7:X934,$AJ$7:AJ934,"&lt;&gt;No",$B$7:B934,"&lt;&gt;"))</f>
        <v/>
      </c>
      <c r="AN934" s="22">
        <f>IF(B934="","",SUMIFS($Y$7:Y934,$AJ$7:AJ934,"&lt;&gt;No",$B$7:B934,"&lt;&gt;"))</f>
        <v/>
      </c>
    </row>
    <row r="935">
      <c r="A935" s="16" t="n"/>
      <c r="B935" s="17" t="n"/>
      <c r="C935" s="18" t="n"/>
      <c r="D935" s="18" t="n"/>
      <c r="E935" s="16" t="n"/>
      <c r="F935" s="16" t="n"/>
      <c r="G935" s="16" t="n"/>
      <c r="H935" s="16" t="n"/>
      <c r="I935" s="16" t="n"/>
      <c r="J935" s="16" t="n"/>
      <c r="K935" s="16" t="n"/>
      <c r="L935" s="16" t="n"/>
      <c r="M935" s="19" t="n"/>
      <c r="N935" s="19" t="n"/>
      <c r="O935" s="19" t="n"/>
      <c r="P935" s="19" t="n"/>
      <c r="Q935" s="19" t="n"/>
      <c r="R935" s="20" t="n"/>
      <c r="S935" s="19" t="n"/>
      <c r="T935" s="20" t="n"/>
      <c r="U935" s="20" t="n"/>
      <c r="V935" s="20" t="n"/>
      <c r="W935" s="20" t="n"/>
      <c r="X935" s="21">
        <f>IF(T935="","",T935-IF(U935="",0,U935)-IF(V935="",0,V935)-IF(W935="",0,W935))</f>
        <v/>
      </c>
      <c r="Y935" s="22">
        <f>IF(OR(R935="",R935=0,X935=""),"",X935/R935)</f>
        <v/>
      </c>
      <c r="Z935" s="16" t="n"/>
      <c r="AA935" s="16" t="n"/>
      <c r="AB935" s="16" t="n"/>
      <c r="AC935" s="16" t="n"/>
      <c r="AD935" s="16" t="n"/>
      <c r="AE935" s="16" t="n"/>
      <c r="AF935" s="16" t="n"/>
      <c r="AG935" s="16" t="n"/>
      <c r="AH935" s="23" t="n"/>
      <c r="AI935" s="21">
        <f>IF(X935="","",IF(G935="MXN",X935,IF(AH935="","",X935*AH935)))</f>
        <v/>
      </c>
      <c r="AJ935" s="16" t="n"/>
      <c r="AK935" s="24">
        <f>IF(B935="","",CHOOSE(WEEKDAY(B935,2),"Lunes","Martes","Miércoles","Jueves","Viernes","Sábado","Domingo"))</f>
        <v/>
      </c>
      <c r="AL935" s="24">
        <f>IF(C935="","",IF(HOUR(C935)&lt;6,"00-06",IF(HOUR(C935)&lt;10,"06-10",IF(HOUR(C935)&lt;14,"10-14",IF(HOUR(C935)&lt;18,"14-18",IF(HOUR(C935)&lt;22,"18-22","22-24"))))))</f>
        <v/>
      </c>
      <c r="AM935" s="21">
        <f>IF(B935="","",SUMIFS($X$7:X935,$AJ$7:AJ935,"&lt;&gt;No",$B$7:B935,"&lt;&gt;"))</f>
        <v/>
      </c>
      <c r="AN935" s="22">
        <f>IF(B935="","",SUMIFS($Y$7:Y935,$AJ$7:AJ935,"&lt;&gt;No",$B$7:B935,"&lt;&gt;"))</f>
        <v/>
      </c>
    </row>
    <row r="936">
      <c r="A936" s="16" t="n"/>
      <c r="B936" s="17" t="n"/>
      <c r="C936" s="18" t="n"/>
      <c r="D936" s="18" t="n"/>
      <c r="E936" s="16" t="n"/>
      <c r="F936" s="16" t="n"/>
      <c r="G936" s="16" t="n"/>
      <c r="H936" s="16" t="n"/>
      <c r="I936" s="16" t="n"/>
      <c r="J936" s="16" t="n"/>
      <c r="K936" s="16" t="n"/>
      <c r="L936" s="16" t="n"/>
      <c r="M936" s="19" t="n"/>
      <c r="N936" s="19" t="n"/>
      <c r="O936" s="19" t="n"/>
      <c r="P936" s="19" t="n"/>
      <c r="Q936" s="19" t="n"/>
      <c r="R936" s="20" t="n"/>
      <c r="S936" s="19" t="n"/>
      <c r="T936" s="20" t="n"/>
      <c r="U936" s="20" t="n"/>
      <c r="V936" s="20" t="n"/>
      <c r="W936" s="20" t="n"/>
      <c r="X936" s="21">
        <f>IF(T936="","",T936-IF(U936="",0,U936)-IF(V936="",0,V936)-IF(W936="",0,W936))</f>
        <v/>
      </c>
      <c r="Y936" s="22">
        <f>IF(OR(R936="",R936=0,X936=""),"",X936/R936)</f>
        <v/>
      </c>
      <c r="Z936" s="16" t="n"/>
      <c r="AA936" s="16" t="n"/>
      <c r="AB936" s="16" t="n"/>
      <c r="AC936" s="16" t="n"/>
      <c r="AD936" s="16" t="n"/>
      <c r="AE936" s="16" t="n"/>
      <c r="AF936" s="16" t="n"/>
      <c r="AG936" s="16" t="n"/>
      <c r="AH936" s="23" t="n"/>
      <c r="AI936" s="21">
        <f>IF(X936="","",IF(G936="MXN",X936,IF(AH936="","",X936*AH936)))</f>
        <v/>
      </c>
      <c r="AJ936" s="16" t="n"/>
      <c r="AK936" s="24">
        <f>IF(B936="","",CHOOSE(WEEKDAY(B936,2),"Lunes","Martes","Miércoles","Jueves","Viernes","Sábado","Domingo"))</f>
        <v/>
      </c>
      <c r="AL936" s="24">
        <f>IF(C936="","",IF(HOUR(C936)&lt;6,"00-06",IF(HOUR(C936)&lt;10,"06-10",IF(HOUR(C936)&lt;14,"10-14",IF(HOUR(C936)&lt;18,"14-18",IF(HOUR(C936)&lt;22,"18-22","22-24"))))))</f>
        <v/>
      </c>
      <c r="AM936" s="21">
        <f>IF(B936="","",SUMIFS($X$7:X936,$AJ$7:AJ936,"&lt;&gt;No",$B$7:B936,"&lt;&gt;"))</f>
        <v/>
      </c>
      <c r="AN936" s="22">
        <f>IF(B936="","",SUMIFS($Y$7:Y936,$AJ$7:AJ936,"&lt;&gt;No",$B$7:B936,"&lt;&gt;"))</f>
        <v/>
      </c>
    </row>
    <row r="937">
      <c r="A937" s="16" t="n"/>
      <c r="B937" s="17" t="n"/>
      <c r="C937" s="18" t="n"/>
      <c r="D937" s="18" t="n"/>
      <c r="E937" s="16" t="n"/>
      <c r="F937" s="16" t="n"/>
      <c r="G937" s="16" t="n"/>
      <c r="H937" s="16" t="n"/>
      <c r="I937" s="16" t="n"/>
      <c r="J937" s="16" t="n"/>
      <c r="K937" s="16" t="n"/>
      <c r="L937" s="16" t="n"/>
      <c r="M937" s="19" t="n"/>
      <c r="N937" s="19" t="n"/>
      <c r="O937" s="19" t="n"/>
      <c r="P937" s="19" t="n"/>
      <c r="Q937" s="19" t="n"/>
      <c r="R937" s="20" t="n"/>
      <c r="S937" s="19" t="n"/>
      <c r="T937" s="20" t="n"/>
      <c r="U937" s="20" t="n"/>
      <c r="V937" s="20" t="n"/>
      <c r="W937" s="20" t="n"/>
      <c r="X937" s="21">
        <f>IF(T937="","",T937-IF(U937="",0,U937)-IF(V937="",0,V937)-IF(W937="",0,W937))</f>
        <v/>
      </c>
      <c r="Y937" s="22">
        <f>IF(OR(R937="",R937=0,X937=""),"",X937/R937)</f>
        <v/>
      </c>
      <c r="Z937" s="16" t="n"/>
      <c r="AA937" s="16" t="n"/>
      <c r="AB937" s="16" t="n"/>
      <c r="AC937" s="16" t="n"/>
      <c r="AD937" s="16" t="n"/>
      <c r="AE937" s="16" t="n"/>
      <c r="AF937" s="16" t="n"/>
      <c r="AG937" s="16" t="n"/>
      <c r="AH937" s="23" t="n"/>
      <c r="AI937" s="21">
        <f>IF(X937="","",IF(G937="MXN",X937,IF(AH937="","",X937*AH937)))</f>
        <v/>
      </c>
      <c r="AJ937" s="16" t="n"/>
      <c r="AK937" s="24">
        <f>IF(B937="","",CHOOSE(WEEKDAY(B937,2),"Lunes","Martes","Miércoles","Jueves","Viernes","Sábado","Domingo"))</f>
        <v/>
      </c>
      <c r="AL937" s="24">
        <f>IF(C937="","",IF(HOUR(C937)&lt;6,"00-06",IF(HOUR(C937)&lt;10,"06-10",IF(HOUR(C937)&lt;14,"10-14",IF(HOUR(C937)&lt;18,"14-18",IF(HOUR(C937)&lt;22,"18-22","22-24"))))))</f>
        <v/>
      </c>
      <c r="AM937" s="21">
        <f>IF(B937="","",SUMIFS($X$7:X937,$AJ$7:AJ937,"&lt;&gt;No",$B$7:B937,"&lt;&gt;"))</f>
        <v/>
      </c>
      <c r="AN937" s="22">
        <f>IF(B937="","",SUMIFS($Y$7:Y937,$AJ$7:AJ937,"&lt;&gt;No",$B$7:B937,"&lt;&gt;"))</f>
        <v/>
      </c>
    </row>
    <row r="938">
      <c r="A938" s="16" t="n"/>
      <c r="B938" s="17" t="n"/>
      <c r="C938" s="18" t="n"/>
      <c r="D938" s="18" t="n"/>
      <c r="E938" s="16" t="n"/>
      <c r="F938" s="16" t="n"/>
      <c r="G938" s="16" t="n"/>
      <c r="H938" s="16" t="n"/>
      <c r="I938" s="16" t="n"/>
      <c r="J938" s="16" t="n"/>
      <c r="K938" s="16" t="n"/>
      <c r="L938" s="16" t="n"/>
      <c r="M938" s="19" t="n"/>
      <c r="N938" s="19" t="n"/>
      <c r="O938" s="19" t="n"/>
      <c r="P938" s="19" t="n"/>
      <c r="Q938" s="19" t="n"/>
      <c r="R938" s="20" t="n"/>
      <c r="S938" s="19" t="n"/>
      <c r="T938" s="20" t="n"/>
      <c r="U938" s="20" t="n"/>
      <c r="V938" s="20" t="n"/>
      <c r="W938" s="20" t="n"/>
      <c r="X938" s="21">
        <f>IF(T938="","",T938-IF(U938="",0,U938)-IF(V938="",0,V938)-IF(W938="",0,W938))</f>
        <v/>
      </c>
      <c r="Y938" s="22">
        <f>IF(OR(R938="",R938=0,X938=""),"",X938/R938)</f>
        <v/>
      </c>
      <c r="Z938" s="16" t="n"/>
      <c r="AA938" s="16" t="n"/>
      <c r="AB938" s="16" t="n"/>
      <c r="AC938" s="16" t="n"/>
      <c r="AD938" s="16" t="n"/>
      <c r="AE938" s="16" t="n"/>
      <c r="AF938" s="16" t="n"/>
      <c r="AG938" s="16" t="n"/>
      <c r="AH938" s="23" t="n"/>
      <c r="AI938" s="21">
        <f>IF(X938="","",IF(G938="MXN",X938,IF(AH938="","",X938*AH938)))</f>
        <v/>
      </c>
      <c r="AJ938" s="16" t="n"/>
      <c r="AK938" s="24">
        <f>IF(B938="","",CHOOSE(WEEKDAY(B938,2),"Lunes","Martes","Miércoles","Jueves","Viernes","Sábado","Domingo"))</f>
        <v/>
      </c>
      <c r="AL938" s="24">
        <f>IF(C938="","",IF(HOUR(C938)&lt;6,"00-06",IF(HOUR(C938)&lt;10,"06-10",IF(HOUR(C938)&lt;14,"10-14",IF(HOUR(C938)&lt;18,"14-18",IF(HOUR(C938)&lt;22,"18-22","22-24"))))))</f>
        <v/>
      </c>
      <c r="AM938" s="21">
        <f>IF(B938="","",SUMIFS($X$7:X938,$AJ$7:AJ938,"&lt;&gt;No",$B$7:B938,"&lt;&gt;"))</f>
        <v/>
      </c>
      <c r="AN938" s="22">
        <f>IF(B938="","",SUMIFS($Y$7:Y938,$AJ$7:AJ938,"&lt;&gt;No",$B$7:B938,"&lt;&gt;"))</f>
        <v/>
      </c>
    </row>
    <row r="939">
      <c r="A939" s="16" t="n"/>
      <c r="B939" s="17" t="n"/>
      <c r="C939" s="18" t="n"/>
      <c r="D939" s="18" t="n"/>
      <c r="E939" s="16" t="n"/>
      <c r="F939" s="16" t="n"/>
      <c r="G939" s="16" t="n"/>
      <c r="H939" s="16" t="n"/>
      <c r="I939" s="16" t="n"/>
      <c r="J939" s="16" t="n"/>
      <c r="K939" s="16" t="n"/>
      <c r="L939" s="16" t="n"/>
      <c r="M939" s="19" t="n"/>
      <c r="N939" s="19" t="n"/>
      <c r="O939" s="19" t="n"/>
      <c r="P939" s="19" t="n"/>
      <c r="Q939" s="19" t="n"/>
      <c r="R939" s="20" t="n"/>
      <c r="S939" s="19" t="n"/>
      <c r="T939" s="20" t="n"/>
      <c r="U939" s="20" t="n"/>
      <c r="V939" s="20" t="n"/>
      <c r="W939" s="20" t="n"/>
      <c r="X939" s="21">
        <f>IF(T939="","",T939-IF(U939="",0,U939)-IF(V939="",0,V939)-IF(W939="",0,W939))</f>
        <v/>
      </c>
      <c r="Y939" s="22">
        <f>IF(OR(R939="",R939=0,X939=""),"",X939/R939)</f>
        <v/>
      </c>
      <c r="Z939" s="16" t="n"/>
      <c r="AA939" s="16" t="n"/>
      <c r="AB939" s="16" t="n"/>
      <c r="AC939" s="16" t="n"/>
      <c r="AD939" s="16" t="n"/>
      <c r="AE939" s="16" t="n"/>
      <c r="AF939" s="16" t="n"/>
      <c r="AG939" s="16" t="n"/>
      <c r="AH939" s="23" t="n"/>
      <c r="AI939" s="21">
        <f>IF(X939="","",IF(G939="MXN",X939,IF(AH939="","",X939*AH939)))</f>
        <v/>
      </c>
      <c r="AJ939" s="16" t="n"/>
      <c r="AK939" s="24">
        <f>IF(B939="","",CHOOSE(WEEKDAY(B939,2),"Lunes","Martes","Miércoles","Jueves","Viernes","Sábado","Domingo"))</f>
        <v/>
      </c>
      <c r="AL939" s="24">
        <f>IF(C939="","",IF(HOUR(C939)&lt;6,"00-06",IF(HOUR(C939)&lt;10,"06-10",IF(HOUR(C939)&lt;14,"10-14",IF(HOUR(C939)&lt;18,"14-18",IF(HOUR(C939)&lt;22,"18-22","22-24"))))))</f>
        <v/>
      </c>
      <c r="AM939" s="21">
        <f>IF(B939="","",SUMIFS($X$7:X939,$AJ$7:AJ939,"&lt;&gt;No",$B$7:B939,"&lt;&gt;"))</f>
        <v/>
      </c>
      <c r="AN939" s="22">
        <f>IF(B939="","",SUMIFS($Y$7:Y939,$AJ$7:AJ939,"&lt;&gt;No",$B$7:B939,"&lt;&gt;"))</f>
        <v/>
      </c>
    </row>
    <row r="940">
      <c r="A940" s="16" t="n"/>
      <c r="B940" s="17" t="n"/>
      <c r="C940" s="18" t="n"/>
      <c r="D940" s="18" t="n"/>
      <c r="E940" s="16" t="n"/>
      <c r="F940" s="16" t="n"/>
      <c r="G940" s="16" t="n"/>
      <c r="H940" s="16" t="n"/>
      <c r="I940" s="16" t="n"/>
      <c r="J940" s="16" t="n"/>
      <c r="K940" s="16" t="n"/>
      <c r="L940" s="16" t="n"/>
      <c r="M940" s="19" t="n"/>
      <c r="N940" s="19" t="n"/>
      <c r="O940" s="19" t="n"/>
      <c r="P940" s="19" t="n"/>
      <c r="Q940" s="19" t="n"/>
      <c r="R940" s="20" t="n"/>
      <c r="S940" s="19" t="n"/>
      <c r="T940" s="20" t="n"/>
      <c r="U940" s="20" t="n"/>
      <c r="V940" s="20" t="n"/>
      <c r="W940" s="20" t="n"/>
      <c r="X940" s="21">
        <f>IF(T940="","",T940-IF(U940="",0,U940)-IF(V940="",0,V940)-IF(W940="",0,W940))</f>
        <v/>
      </c>
      <c r="Y940" s="22">
        <f>IF(OR(R940="",R940=0,X940=""),"",X940/R940)</f>
        <v/>
      </c>
      <c r="Z940" s="16" t="n"/>
      <c r="AA940" s="16" t="n"/>
      <c r="AB940" s="16" t="n"/>
      <c r="AC940" s="16" t="n"/>
      <c r="AD940" s="16" t="n"/>
      <c r="AE940" s="16" t="n"/>
      <c r="AF940" s="16" t="n"/>
      <c r="AG940" s="16" t="n"/>
      <c r="AH940" s="23" t="n"/>
      <c r="AI940" s="21">
        <f>IF(X940="","",IF(G940="MXN",X940,IF(AH940="","",X940*AH940)))</f>
        <v/>
      </c>
      <c r="AJ940" s="16" t="n"/>
      <c r="AK940" s="24">
        <f>IF(B940="","",CHOOSE(WEEKDAY(B940,2),"Lunes","Martes","Miércoles","Jueves","Viernes","Sábado","Domingo"))</f>
        <v/>
      </c>
      <c r="AL940" s="24">
        <f>IF(C940="","",IF(HOUR(C940)&lt;6,"00-06",IF(HOUR(C940)&lt;10,"06-10",IF(HOUR(C940)&lt;14,"10-14",IF(HOUR(C940)&lt;18,"14-18",IF(HOUR(C940)&lt;22,"18-22","22-24"))))))</f>
        <v/>
      </c>
      <c r="AM940" s="21">
        <f>IF(B940="","",SUMIFS($X$7:X940,$AJ$7:AJ940,"&lt;&gt;No",$B$7:B940,"&lt;&gt;"))</f>
        <v/>
      </c>
      <c r="AN940" s="22">
        <f>IF(B940="","",SUMIFS($Y$7:Y940,$AJ$7:AJ940,"&lt;&gt;No",$B$7:B940,"&lt;&gt;"))</f>
        <v/>
      </c>
    </row>
    <row r="941">
      <c r="A941" s="16" t="n"/>
      <c r="B941" s="17" t="n"/>
      <c r="C941" s="18" t="n"/>
      <c r="D941" s="18" t="n"/>
      <c r="E941" s="16" t="n"/>
      <c r="F941" s="16" t="n"/>
      <c r="G941" s="16" t="n"/>
      <c r="H941" s="16" t="n"/>
      <c r="I941" s="16" t="n"/>
      <c r="J941" s="16" t="n"/>
      <c r="K941" s="16" t="n"/>
      <c r="L941" s="16" t="n"/>
      <c r="M941" s="19" t="n"/>
      <c r="N941" s="19" t="n"/>
      <c r="O941" s="19" t="n"/>
      <c r="P941" s="19" t="n"/>
      <c r="Q941" s="19" t="n"/>
      <c r="R941" s="20" t="n"/>
      <c r="S941" s="19" t="n"/>
      <c r="T941" s="20" t="n"/>
      <c r="U941" s="20" t="n"/>
      <c r="V941" s="20" t="n"/>
      <c r="W941" s="20" t="n"/>
      <c r="X941" s="21">
        <f>IF(T941="","",T941-IF(U941="",0,U941)-IF(V941="",0,V941)-IF(W941="",0,W941))</f>
        <v/>
      </c>
      <c r="Y941" s="22">
        <f>IF(OR(R941="",R941=0,X941=""),"",X941/R941)</f>
        <v/>
      </c>
      <c r="Z941" s="16" t="n"/>
      <c r="AA941" s="16" t="n"/>
      <c r="AB941" s="16" t="n"/>
      <c r="AC941" s="16" t="n"/>
      <c r="AD941" s="16" t="n"/>
      <c r="AE941" s="16" t="n"/>
      <c r="AF941" s="16" t="n"/>
      <c r="AG941" s="16" t="n"/>
      <c r="AH941" s="23" t="n"/>
      <c r="AI941" s="21">
        <f>IF(X941="","",IF(G941="MXN",X941,IF(AH941="","",X941*AH941)))</f>
        <v/>
      </c>
      <c r="AJ941" s="16" t="n"/>
      <c r="AK941" s="24">
        <f>IF(B941="","",CHOOSE(WEEKDAY(B941,2),"Lunes","Martes","Miércoles","Jueves","Viernes","Sábado","Domingo"))</f>
        <v/>
      </c>
      <c r="AL941" s="24">
        <f>IF(C941="","",IF(HOUR(C941)&lt;6,"00-06",IF(HOUR(C941)&lt;10,"06-10",IF(HOUR(C941)&lt;14,"10-14",IF(HOUR(C941)&lt;18,"14-18",IF(HOUR(C941)&lt;22,"18-22","22-24"))))))</f>
        <v/>
      </c>
      <c r="AM941" s="21">
        <f>IF(B941="","",SUMIFS($X$7:X941,$AJ$7:AJ941,"&lt;&gt;No",$B$7:B941,"&lt;&gt;"))</f>
        <v/>
      </c>
      <c r="AN941" s="22">
        <f>IF(B941="","",SUMIFS($Y$7:Y941,$AJ$7:AJ941,"&lt;&gt;No",$B$7:B941,"&lt;&gt;"))</f>
        <v/>
      </c>
    </row>
    <row r="942">
      <c r="A942" s="16" t="n"/>
      <c r="B942" s="17" t="n"/>
      <c r="C942" s="18" t="n"/>
      <c r="D942" s="18" t="n"/>
      <c r="E942" s="16" t="n"/>
      <c r="F942" s="16" t="n"/>
      <c r="G942" s="16" t="n"/>
      <c r="H942" s="16" t="n"/>
      <c r="I942" s="16" t="n"/>
      <c r="J942" s="16" t="n"/>
      <c r="K942" s="16" t="n"/>
      <c r="L942" s="16" t="n"/>
      <c r="M942" s="19" t="n"/>
      <c r="N942" s="19" t="n"/>
      <c r="O942" s="19" t="n"/>
      <c r="P942" s="19" t="n"/>
      <c r="Q942" s="19" t="n"/>
      <c r="R942" s="20" t="n"/>
      <c r="S942" s="19" t="n"/>
      <c r="T942" s="20" t="n"/>
      <c r="U942" s="20" t="n"/>
      <c r="V942" s="20" t="n"/>
      <c r="W942" s="20" t="n"/>
      <c r="X942" s="21">
        <f>IF(T942="","",T942-IF(U942="",0,U942)-IF(V942="",0,V942)-IF(W942="",0,W942))</f>
        <v/>
      </c>
      <c r="Y942" s="22">
        <f>IF(OR(R942="",R942=0,X942=""),"",X942/R942)</f>
        <v/>
      </c>
      <c r="Z942" s="16" t="n"/>
      <c r="AA942" s="16" t="n"/>
      <c r="AB942" s="16" t="n"/>
      <c r="AC942" s="16" t="n"/>
      <c r="AD942" s="16" t="n"/>
      <c r="AE942" s="16" t="n"/>
      <c r="AF942" s="16" t="n"/>
      <c r="AG942" s="16" t="n"/>
      <c r="AH942" s="23" t="n"/>
      <c r="AI942" s="21">
        <f>IF(X942="","",IF(G942="MXN",X942,IF(AH942="","",X942*AH942)))</f>
        <v/>
      </c>
      <c r="AJ942" s="16" t="n"/>
      <c r="AK942" s="24">
        <f>IF(B942="","",CHOOSE(WEEKDAY(B942,2),"Lunes","Martes","Miércoles","Jueves","Viernes","Sábado","Domingo"))</f>
        <v/>
      </c>
      <c r="AL942" s="24">
        <f>IF(C942="","",IF(HOUR(C942)&lt;6,"00-06",IF(HOUR(C942)&lt;10,"06-10",IF(HOUR(C942)&lt;14,"10-14",IF(HOUR(C942)&lt;18,"14-18",IF(HOUR(C942)&lt;22,"18-22","22-24"))))))</f>
        <v/>
      </c>
      <c r="AM942" s="21">
        <f>IF(B942="","",SUMIFS($X$7:X942,$AJ$7:AJ942,"&lt;&gt;No",$B$7:B942,"&lt;&gt;"))</f>
        <v/>
      </c>
      <c r="AN942" s="22">
        <f>IF(B942="","",SUMIFS($Y$7:Y942,$AJ$7:AJ942,"&lt;&gt;No",$B$7:B942,"&lt;&gt;"))</f>
        <v/>
      </c>
    </row>
    <row r="943">
      <c r="A943" s="16" t="n"/>
      <c r="B943" s="17" t="n"/>
      <c r="C943" s="18" t="n"/>
      <c r="D943" s="18" t="n"/>
      <c r="E943" s="16" t="n"/>
      <c r="F943" s="16" t="n"/>
      <c r="G943" s="16" t="n"/>
      <c r="H943" s="16" t="n"/>
      <c r="I943" s="16" t="n"/>
      <c r="J943" s="16" t="n"/>
      <c r="K943" s="16" t="n"/>
      <c r="L943" s="16" t="n"/>
      <c r="M943" s="19" t="n"/>
      <c r="N943" s="19" t="n"/>
      <c r="O943" s="19" t="n"/>
      <c r="P943" s="19" t="n"/>
      <c r="Q943" s="19" t="n"/>
      <c r="R943" s="20" t="n"/>
      <c r="S943" s="19" t="n"/>
      <c r="T943" s="20" t="n"/>
      <c r="U943" s="20" t="n"/>
      <c r="V943" s="20" t="n"/>
      <c r="W943" s="20" t="n"/>
      <c r="X943" s="21">
        <f>IF(T943="","",T943-IF(U943="",0,U943)-IF(V943="",0,V943)-IF(W943="",0,W943))</f>
        <v/>
      </c>
      <c r="Y943" s="22">
        <f>IF(OR(R943="",R943=0,X943=""),"",X943/R943)</f>
        <v/>
      </c>
      <c r="Z943" s="16" t="n"/>
      <c r="AA943" s="16" t="n"/>
      <c r="AB943" s="16" t="n"/>
      <c r="AC943" s="16" t="n"/>
      <c r="AD943" s="16" t="n"/>
      <c r="AE943" s="16" t="n"/>
      <c r="AF943" s="16" t="n"/>
      <c r="AG943" s="16" t="n"/>
      <c r="AH943" s="23" t="n"/>
      <c r="AI943" s="21">
        <f>IF(X943="","",IF(G943="MXN",X943,IF(AH943="","",X943*AH943)))</f>
        <v/>
      </c>
      <c r="AJ943" s="16" t="n"/>
      <c r="AK943" s="24">
        <f>IF(B943="","",CHOOSE(WEEKDAY(B943,2),"Lunes","Martes","Miércoles","Jueves","Viernes","Sábado","Domingo"))</f>
        <v/>
      </c>
      <c r="AL943" s="24">
        <f>IF(C943="","",IF(HOUR(C943)&lt;6,"00-06",IF(HOUR(C943)&lt;10,"06-10",IF(HOUR(C943)&lt;14,"10-14",IF(HOUR(C943)&lt;18,"14-18",IF(HOUR(C943)&lt;22,"18-22","22-24"))))))</f>
        <v/>
      </c>
      <c r="AM943" s="21">
        <f>IF(B943="","",SUMIFS($X$7:X943,$AJ$7:AJ943,"&lt;&gt;No",$B$7:B943,"&lt;&gt;"))</f>
        <v/>
      </c>
      <c r="AN943" s="22">
        <f>IF(B943="","",SUMIFS($Y$7:Y943,$AJ$7:AJ943,"&lt;&gt;No",$B$7:B943,"&lt;&gt;"))</f>
        <v/>
      </c>
    </row>
    <row r="944">
      <c r="A944" s="16" t="n"/>
      <c r="B944" s="17" t="n"/>
      <c r="C944" s="18" t="n"/>
      <c r="D944" s="18" t="n"/>
      <c r="E944" s="16" t="n"/>
      <c r="F944" s="16" t="n"/>
      <c r="G944" s="16" t="n"/>
      <c r="H944" s="16" t="n"/>
      <c r="I944" s="16" t="n"/>
      <c r="J944" s="16" t="n"/>
      <c r="K944" s="16" t="n"/>
      <c r="L944" s="16" t="n"/>
      <c r="M944" s="19" t="n"/>
      <c r="N944" s="19" t="n"/>
      <c r="O944" s="19" t="n"/>
      <c r="P944" s="19" t="n"/>
      <c r="Q944" s="19" t="n"/>
      <c r="R944" s="20" t="n"/>
      <c r="S944" s="19" t="n"/>
      <c r="T944" s="20" t="n"/>
      <c r="U944" s="20" t="n"/>
      <c r="V944" s="20" t="n"/>
      <c r="W944" s="20" t="n"/>
      <c r="X944" s="21">
        <f>IF(T944="","",T944-IF(U944="",0,U944)-IF(V944="",0,V944)-IF(W944="",0,W944))</f>
        <v/>
      </c>
      <c r="Y944" s="22">
        <f>IF(OR(R944="",R944=0,X944=""),"",X944/R944)</f>
        <v/>
      </c>
      <c r="Z944" s="16" t="n"/>
      <c r="AA944" s="16" t="n"/>
      <c r="AB944" s="16" t="n"/>
      <c r="AC944" s="16" t="n"/>
      <c r="AD944" s="16" t="n"/>
      <c r="AE944" s="16" t="n"/>
      <c r="AF944" s="16" t="n"/>
      <c r="AG944" s="16" t="n"/>
      <c r="AH944" s="23" t="n"/>
      <c r="AI944" s="21">
        <f>IF(X944="","",IF(G944="MXN",X944,IF(AH944="","",X944*AH944)))</f>
        <v/>
      </c>
      <c r="AJ944" s="16" t="n"/>
      <c r="AK944" s="24">
        <f>IF(B944="","",CHOOSE(WEEKDAY(B944,2),"Lunes","Martes","Miércoles","Jueves","Viernes","Sábado","Domingo"))</f>
        <v/>
      </c>
      <c r="AL944" s="24">
        <f>IF(C944="","",IF(HOUR(C944)&lt;6,"00-06",IF(HOUR(C944)&lt;10,"06-10",IF(HOUR(C944)&lt;14,"10-14",IF(HOUR(C944)&lt;18,"14-18",IF(HOUR(C944)&lt;22,"18-22","22-24"))))))</f>
        <v/>
      </c>
      <c r="AM944" s="21">
        <f>IF(B944="","",SUMIFS($X$7:X944,$AJ$7:AJ944,"&lt;&gt;No",$B$7:B944,"&lt;&gt;"))</f>
        <v/>
      </c>
      <c r="AN944" s="22">
        <f>IF(B944="","",SUMIFS($Y$7:Y944,$AJ$7:AJ944,"&lt;&gt;No",$B$7:B944,"&lt;&gt;"))</f>
        <v/>
      </c>
    </row>
    <row r="945">
      <c r="A945" s="16" t="n"/>
      <c r="B945" s="17" t="n"/>
      <c r="C945" s="18" t="n"/>
      <c r="D945" s="18" t="n"/>
      <c r="E945" s="16" t="n"/>
      <c r="F945" s="16" t="n"/>
      <c r="G945" s="16" t="n"/>
      <c r="H945" s="16" t="n"/>
      <c r="I945" s="16" t="n"/>
      <c r="J945" s="16" t="n"/>
      <c r="K945" s="16" t="n"/>
      <c r="L945" s="16" t="n"/>
      <c r="M945" s="19" t="n"/>
      <c r="N945" s="19" t="n"/>
      <c r="O945" s="19" t="n"/>
      <c r="P945" s="19" t="n"/>
      <c r="Q945" s="19" t="n"/>
      <c r="R945" s="20" t="n"/>
      <c r="S945" s="19" t="n"/>
      <c r="T945" s="20" t="n"/>
      <c r="U945" s="20" t="n"/>
      <c r="V945" s="20" t="n"/>
      <c r="W945" s="20" t="n"/>
      <c r="X945" s="21">
        <f>IF(T945="","",T945-IF(U945="",0,U945)-IF(V945="",0,V945)-IF(W945="",0,W945))</f>
        <v/>
      </c>
      <c r="Y945" s="22">
        <f>IF(OR(R945="",R945=0,X945=""),"",X945/R945)</f>
        <v/>
      </c>
      <c r="Z945" s="16" t="n"/>
      <c r="AA945" s="16" t="n"/>
      <c r="AB945" s="16" t="n"/>
      <c r="AC945" s="16" t="n"/>
      <c r="AD945" s="16" t="n"/>
      <c r="AE945" s="16" t="n"/>
      <c r="AF945" s="16" t="n"/>
      <c r="AG945" s="16" t="n"/>
      <c r="AH945" s="23" t="n"/>
      <c r="AI945" s="21">
        <f>IF(X945="","",IF(G945="MXN",X945,IF(AH945="","",X945*AH945)))</f>
        <v/>
      </c>
      <c r="AJ945" s="16" t="n"/>
      <c r="AK945" s="24">
        <f>IF(B945="","",CHOOSE(WEEKDAY(B945,2),"Lunes","Martes","Miércoles","Jueves","Viernes","Sábado","Domingo"))</f>
        <v/>
      </c>
      <c r="AL945" s="24">
        <f>IF(C945="","",IF(HOUR(C945)&lt;6,"00-06",IF(HOUR(C945)&lt;10,"06-10",IF(HOUR(C945)&lt;14,"10-14",IF(HOUR(C945)&lt;18,"14-18",IF(HOUR(C945)&lt;22,"18-22","22-24"))))))</f>
        <v/>
      </c>
      <c r="AM945" s="21">
        <f>IF(B945="","",SUMIFS($X$7:X945,$AJ$7:AJ945,"&lt;&gt;No",$B$7:B945,"&lt;&gt;"))</f>
        <v/>
      </c>
      <c r="AN945" s="22">
        <f>IF(B945="","",SUMIFS($Y$7:Y945,$AJ$7:AJ945,"&lt;&gt;No",$B$7:B945,"&lt;&gt;"))</f>
        <v/>
      </c>
    </row>
    <row r="946">
      <c r="A946" s="16" t="n"/>
      <c r="B946" s="17" t="n"/>
      <c r="C946" s="18" t="n"/>
      <c r="D946" s="18" t="n"/>
      <c r="E946" s="16" t="n"/>
      <c r="F946" s="16" t="n"/>
      <c r="G946" s="16" t="n"/>
      <c r="H946" s="16" t="n"/>
      <c r="I946" s="16" t="n"/>
      <c r="J946" s="16" t="n"/>
      <c r="K946" s="16" t="n"/>
      <c r="L946" s="16" t="n"/>
      <c r="M946" s="19" t="n"/>
      <c r="N946" s="19" t="n"/>
      <c r="O946" s="19" t="n"/>
      <c r="P946" s="19" t="n"/>
      <c r="Q946" s="19" t="n"/>
      <c r="R946" s="20" t="n"/>
      <c r="S946" s="19" t="n"/>
      <c r="T946" s="20" t="n"/>
      <c r="U946" s="20" t="n"/>
      <c r="V946" s="20" t="n"/>
      <c r="W946" s="20" t="n"/>
      <c r="X946" s="21">
        <f>IF(T946="","",T946-IF(U946="",0,U946)-IF(V946="",0,V946)-IF(W946="",0,W946))</f>
        <v/>
      </c>
      <c r="Y946" s="22">
        <f>IF(OR(R946="",R946=0,X946=""),"",X946/R946)</f>
        <v/>
      </c>
      <c r="Z946" s="16" t="n"/>
      <c r="AA946" s="16" t="n"/>
      <c r="AB946" s="16" t="n"/>
      <c r="AC946" s="16" t="n"/>
      <c r="AD946" s="16" t="n"/>
      <c r="AE946" s="16" t="n"/>
      <c r="AF946" s="16" t="n"/>
      <c r="AG946" s="16" t="n"/>
      <c r="AH946" s="23" t="n"/>
      <c r="AI946" s="21">
        <f>IF(X946="","",IF(G946="MXN",X946,IF(AH946="","",X946*AH946)))</f>
        <v/>
      </c>
      <c r="AJ946" s="16" t="n"/>
      <c r="AK946" s="24">
        <f>IF(B946="","",CHOOSE(WEEKDAY(B946,2),"Lunes","Martes","Miércoles","Jueves","Viernes","Sábado","Domingo"))</f>
        <v/>
      </c>
      <c r="AL946" s="24">
        <f>IF(C946="","",IF(HOUR(C946)&lt;6,"00-06",IF(HOUR(C946)&lt;10,"06-10",IF(HOUR(C946)&lt;14,"10-14",IF(HOUR(C946)&lt;18,"14-18",IF(HOUR(C946)&lt;22,"18-22","22-24"))))))</f>
        <v/>
      </c>
      <c r="AM946" s="21">
        <f>IF(B946="","",SUMIFS($X$7:X946,$AJ$7:AJ946,"&lt;&gt;No",$B$7:B946,"&lt;&gt;"))</f>
        <v/>
      </c>
      <c r="AN946" s="22">
        <f>IF(B946="","",SUMIFS($Y$7:Y946,$AJ$7:AJ946,"&lt;&gt;No",$B$7:B946,"&lt;&gt;"))</f>
        <v/>
      </c>
    </row>
    <row r="947">
      <c r="A947" s="16" t="n"/>
      <c r="B947" s="17" t="n"/>
      <c r="C947" s="18" t="n"/>
      <c r="D947" s="18" t="n"/>
      <c r="E947" s="16" t="n"/>
      <c r="F947" s="16" t="n"/>
      <c r="G947" s="16" t="n"/>
      <c r="H947" s="16" t="n"/>
      <c r="I947" s="16" t="n"/>
      <c r="J947" s="16" t="n"/>
      <c r="K947" s="16" t="n"/>
      <c r="L947" s="16" t="n"/>
      <c r="M947" s="19" t="n"/>
      <c r="N947" s="19" t="n"/>
      <c r="O947" s="19" t="n"/>
      <c r="P947" s="19" t="n"/>
      <c r="Q947" s="19" t="n"/>
      <c r="R947" s="20" t="n"/>
      <c r="S947" s="19" t="n"/>
      <c r="T947" s="20" t="n"/>
      <c r="U947" s="20" t="n"/>
      <c r="V947" s="20" t="n"/>
      <c r="W947" s="20" t="n"/>
      <c r="X947" s="21">
        <f>IF(T947="","",T947-IF(U947="",0,U947)-IF(V947="",0,V947)-IF(W947="",0,W947))</f>
        <v/>
      </c>
      <c r="Y947" s="22">
        <f>IF(OR(R947="",R947=0,X947=""),"",X947/R947)</f>
        <v/>
      </c>
      <c r="Z947" s="16" t="n"/>
      <c r="AA947" s="16" t="n"/>
      <c r="AB947" s="16" t="n"/>
      <c r="AC947" s="16" t="n"/>
      <c r="AD947" s="16" t="n"/>
      <c r="AE947" s="16" t="n"/>
      <c r="AF947" s="16" t="n"/>
      <c r="AG947" s="16" t="n"/>
      <c r="AH947" s="23" t="n"/>
      <c r="AI947" s="21">
        <f>IF(X947="","",IF(G947="MXN",X947,IF(AH947="","",X947*AH947)))</f>
        <v/>
      </c>
      <c r="AJ947" s="16" t="n"/>
      <c r="AK947" s="24">
        <f>IF(B947="","",CHOOSE(WEEKDAY(B947,2),"Lunes","Martes","Miércoles","Jueves","Viernes","Sábado","Domingo"))</f>
        <v/>
      </c>
      <c r="AL947" s="24">
        <f>IF(C947="","",IF(HOUR(C947)&lt;6,"00-06",IF(HOUR(C947)&lt;10,"06-10",IF(HOUR(C947)&lt;14,"10-14",IF(HOUR(C947)&lt;18,"14-18",IF(HOUR(C947)&lt;22,"18-22","22-24"))))))</f>
        <v/>
      </c>
      <c r="AM947" s="21">
        <f>IF(B947="","",SUMIFS($X$7:X947,$AJ$7:AJ947,"&lt;&gt;No",$B$7:B947,"&lt;&gt;"))</f>
        <v/>
      </c>
      <c r="AN947" s="22">
        <f>IF(B947="","",SUMIFS($Y$7:Y947,$AJ$7:AJ947,"&lt;&gt;No",$B$7:B947,"&lt;&gt;"))</f>
        <v/>
      </c>
    </row>
    <row r="948">
      <c r="A948" s="16" t="n"/>
      <c r="B948" s="17" t="n"/>
      <c r="C948" s="18" t="n"/>
      <c r="D948" s="18" t="n"/>
      <c r="E948" s="16" t="n"/>
      <c r="F948" s="16" t="n"/>
      <c r="G948" s="16" t="n"/>
      <c r="H948" s="16" t="n"/>
      <c r="I948" s="16" t="n"/>
      <c r="J948" s="16" t="n"/>
      <c r="K948" s="16" t="n"/>
      <c r="L948" s="16" t="n"/>
      <c r="M948" s="19" t="n"/>
      <c r="N948" s="19" t="n"/>
      <c r="O948" s="19" t="n"/>
      <c r="P948" s="19" t="n"/>
      <c r="Q948" s="19" t="n"/>
      <c r="R948" s="20" t="n"/>
      <c r="S948" s="19" t="n"/>
      <c r="T948" s="20" t="n"/>
      <c r="U948" s="20" t="n"/>
      <c r="V948" s="20" t="n"/>
      <c r="W948" s="20" t="n"/>
      <c r="X948" s="21">
        <f>IF(T948="","",T948-IF(U948="",0,U948)-IF(V948="",0,V948)-IF(W948="",0,W948))</f>
        <v/>
      </c>
      <c r="Y948" s="22">
        <f>IF(OR(R948="",R948=0,X948=""),"",X948/R948)</f>
        <v/>
      </c>
      <c r="Z948" s="16" t="n"/>
      <c r="AA948" s="16" t="n"/>
      <c r="AB948" s="16" t="n"/>
      <c r="AC948" s="16" t="n"/>
      <c r="AD948" s="16" t="n"/>
      <c r="AE948" s="16" t="n"/>
      <c r="AF948" s="16" t="n"/>
      <c r="AG948" s="16" t="n"/>
      <c r="AH948" s="23" t="n"/>
      <c r="AI948" s="21">
        <f>IF(X948="","",IF(G948="MXN",X948,IF(AH948="","",X948*AH948)))</f>
        <v/>
      </c>
      <c r="AJ948" s="16" t="n"/>
      <c r="AK948" s="24">
        <f>IF(B948="","",CHOOSE(WEEKDAY(B948,2),"Lunes","Martes","Miércoles","Jueves","Viernes","Sábado","Domingo"))</f>
        <v/>
      </c>
      <c r="AL948" s="24">
        <f>IF(C948="","",IF(HOUR(C948)&lt;6,"00-06",IF(HOUR(C948)&lt;10,"06-10",IF(HOUR(C948)&lt;14,"10-14",IF(HOUR(C948)&lt;18,"14-18",IF(HOUR(C948)&lt;22,"18-22","22-24"))))))</f>
        <v/>
      </c>
      <c r="AM948" s="21">
        <f>IF(B948="","",SUMIFS($X$7:X948,$AJ$7:AJ948,"&lt;&gt;No",$B$7:B948,"&lt;&gt;"))</f>
        <v/>
      </c>
      <c r="AN948" s="22">
        <f>IF(B948="","",SUMIFS($Y$7:Y948,$AJ$7:AJ948,"&lt;&gt;No",$B$7:B948,"&lt;&gt;"))</f>
        <v/>
      </c>
    </row>
    <row r="949">
      <c r="A949" s="16" t="n"/>
      <c r="B949" s="17" t="n"/>
      <c r="C949" s="18" t="n"/>
      <c r="D949" s="18" t="n"/>
      <c r="E949" s="16" t="n"/>
      <c r="F949" s="16" t="n"/>
      <c r="G949" s="16" t="n"/>
      <c r="H949" s="16" t="n"/>
      <c r="I949" s="16" t="n"/>
      <c r="J949" s="16" t="n"/>
      <c r="K949" s="16" t="n"/>
      <c r="L949" s="16" t="n"/>
      <c r="M949" s="19" t="n"/>
      <c r="N949" s="19" t="n"/>
      <c r="O949" s="19" t="n"/>
      <c r="P949" s="19" t="n"/>
      <c r="Q949" s="19" t="n"/>
      <c r="R949" s="20" t="n"/>
      <c r="S949" s="19" t="n"/>
      <c r="T949" s="20" t="n"/>
      <c r="U949" s="20" t="n"/>
      <c r="V949" s="20" t="n"/>
      <c r="W949" s="20" t="n"/>
      <c r="X949" s="21">
        <f>IF(T949="","",T949-IF(U949="",0,U949)-IF(V949="",0,V949)-IF(W949="",0,W949))</f>
        <v/>
      </c>
      <c r="Y949" s="22">
        <f>IF(OR(R949="",R949=0,X949=""),"",X949/R949)</f>
        <v/>
      </c>
      <c r="Z949" s="16" t="n"/>
      <c r="AA949" s="16" t="n"/>
      <c r="AB949" s="16" t="n"/>
      <c r="AC949" s="16" t="n"/>
      <c r="AD949" s="16" t="n"/>
      <c r="AE949" s="16" t="n"/>
      <c r="AF949" s="16" t="n"/>
      <c r="AG949" s="16" t="n"/>
      <c r="AH949" s="23" t="n"/>
      <c r="AI949" s="21">
        <f>IF(X949="","",IF(G949="MXN",X949,IF(AH949="","",X949*AH949)))</f>
        <v/>
      </c>
      <c r="AJ949" s="16" t="n"/>
      <c r="AK949" s="24">
        <f>IF(B949="","",CHOOSE(WEEKDAY(B949,2),"Lunes","Martes","Miércoles","Jueves","Viernes","Sábado","Domingo"))</f>
        <v/>
      </c>
      <c r="AL949" s="24">
        <f>IF(C949="","",IF(HOUR(C949)&lt;6,"00-06",IF(HOUR(C949)&lt;10,"06-10",IF(HOUR(C949)&lt;14,"10-14",IF(HOUR(C949)&lt;18,"14-18",IF(HOUR(C949)&lt;22,"18-22","22-24"))))))</f>
        <v/>
      </c>
      <c r="AM949" s="21">
        <f>IF(B949="","",SUMIFS($X$7:X949,$AJ$7:AJ949,"&lt;&gt;No",$B$7:B949,"&lt;&gt;"))</f>
        <v/>
      </c>
      <c r="AN949" s="22">
        <f>IF(B949="","",SUMIFS($Y$7:Y949,$AJ$7:AJ949,"&lt;&gt;No",$B$7:B949,"&lt;&gt;"))</f>
        <v/>
      </c>
    </row>
    <row r="950">
      <c r="A950" s="16" t="n"/>
      <c r="B950" s="17" t="n"/>
      <c r="C950" s="18" t="n"/>
      <c r="D950" s="18" t="n"/>
      <c r="E950" s="16" t="n"/>
      <c r="F950" s="16" t="n"/>
      <c r="G950" s="16" t="n"/>
      <c r="H950" s="16" t="n"/>
      <c r="I950" s="16" t="n"/>
      <c r="J950" s="16" t="n"/>
      <c r="K950" s="16" t="n"/>
      <c r="L950" s="16" t="n"/>
      <c r="M950" s="19" t="n"/>
      <c r="N950" s="19" t="n"/>
      <c r="O950" s="19" t="n"/>
      <c r="P950" s="19" t="n"/>
      <c r="Q950" s="19" t="n"/>
      <c r="R950" s="20" t="n"/>
      <c r="S950" s="19" t="n"/>
      <c r="T950" s="20" t="n"/>
      <c r="U950" s="20" t="n"/>
      <c r="V950" s="20" t="n"/>
      <c r="W950" s="20" t="n"/>
      <c r="X950" s="21">
        <f>IF(T950="","",T950-IF(U950="",0,U950)-IF(V950="",0,V950)-IF(W950="",0,W950))</f>
        <v/>
      </c>
      <c r="Y950" s="22">
        <f>IF(OR(R950="",R950=0,X950=""),"",X950/R950)</f>
        <v/>
      </c>
      <c r="Z950" s="16" t="n"/>
      <c r="AA950" s="16" t="n"/>
      <c r="AB950" s="16" t="n"/>
      <c r="AC950" s="16" t="n"/>
      <c r="AD950" s="16" t="n"/>
      <c r="AE950" s="16" t="n"/>
      <c r="AF950" s="16" t="n"/>
      <c r="AG950" s="16" t="n"/>
      <c r="AH950" s="23" t="n"/>
      <c r="AI950" s="21">
        <f>IF(X950="","",IF(G950="MXN",X950,IF(AH950="","",X950*AH950)))</f>
        <v/>
      </c>
      <c r="AJ950" s="16" t="n"/>
      <c r="AK950" s="24">
        <f>IF(B950="","",CHOOSE(WEEKDAY(B950,2),"Lunes","Martes","Miércoles","Jueves","Viernes","Sábado","Domingo"))</f>
        <v/>
      </c>
      <c r="AL950" s="24">
        <f>IF(C950="","",IF(HOUR(C950)&lt;6,"00-06",IF(HOUR(C950)&lt;10,"06-10",IF(HOUR(C950)&lt;14,"10-14",IF(HOUR(C950)&lt;18,"14-18",IF(HOUR(C950)&lt;22,"18-22","22-24"))))))</f>
        <v/>
      </c>
      <c r="AM950" s="21">
        <f>IF(B950="","",SUMIFS($X$7:X950,$AJ$7:AJ950,"&lt;&gt;No",$B$7:B950,"&lt;&gt;"))</f>
        <v/>
      </c>
      <c r="AN950" s="22">
        <f>IF(B950="","",SUMIFS($Y$7:Y950,$AJ$7:AJ950,"&lt;&gt;No",$B$7:B950,"&lt;&gt;"))</f>
        <v/>
      </c>
    </row>
    <row r="951">
      <c r="A951" s="16" t="n"/>
      <c r="B951" s="17" t="n"/>
      <c r="C951" s="18" t="n"/>
      <c r="D951" s="18" t="n"/>
      <c r="E951" s="16" t="n"/>
      <c r="F951" s="16" t="n"/>
      <c r="G951" s="16" t="n"/>
      <c r="H951" s="16" t="n"/>
      <c r="I951" s="16" t="n"/>
      <c r="J951" s="16" t="n"/>
      <c r="K951" s="16" t="n"/>
      <c r="L951" s="16" t="n"/>
      <c r="M951" s="19" t="n"/>
      <c r="N951" s="19" t="n"/>
      <c r="O951" s="19" t="n"/>
      <c r="P951" s="19" t="n"/>
      <c r="Q951" s="19" t="n"/>
      <c r="R951" s="20" t="n"/>
      <c r="S951" s="19" t="n"/>
      <c r="T951" s="20" t="n"/>
      <c r="U951" s="20" t="n"/>
      <c r="V951" s="20" t="n"/>
      <c r="W951" s="20" t="n"/>
      <c r="X951" s="21">
        <f>IF(T951="","",T951-IF(U951="",0,U951)-IF(V951="",0,V951)-IF(W951="",0,W951))</f>
        <v/>
      </c>
      <c r="Y951" s="22">
        <f>IF(OR(R951="",R951=0,X951=""),"",X951/R951)</f>
        <v/>
      </c>
      <c r="Z951" s="16" t="n"/>
      <c r="AA951" s="16" t="n"/>
      <c r="AB951" s="16" t="n"/>
      <c r="AC951" s="16" t="n"/>
      <c r="AD951" s="16" t="n"/>
      <c r="AE951" s="16" t="n"/>
      <c r="AF951" s="16" t="n"/>
      <c r="AG951" s="16" t="n"/>
      <c r="AH951" s="23" t="n"/>
      <c r="AI951" s="21">
        <f>IF(X951="","",IF(G951="MXN",X951,IF(AH951="","",X951*AH951)))</f>
        <v/>
      </c>
      <c r="AJ951" s="16" t="n"/>
      <c r="AK951" s="24">
        <f>IF(B951="","",CHOOSE(WEEKDAY(B951,2),"Lunes","Martes","Miércoles","Jueves","Viernes","Sábado","Domingo"))</f>
        <v/>
      </c>
      <c r="AL951" s="24">
        <f>IF(C951="","",IF(HOUR(C951)&lt;6,"00-06",IF(HOUR(C951)&lt;10,"06-10",IF(HOUR(C951)&lt;14,"10-14",IF(HOUR(C951)&lt;18,"14-18",IF(HOUR(C951)&lt;22,"18-22","22-24"))))))</f>
        <v/>
      </c>
      <c r="AM951" s="21">
        <f>IF(B951="","",SUMIFS($X$7:X951,$AJ$7:AJ951,"&lt;&gt;No",$B$7:B951,"&lt;&gt;"))</f>
        <v/>
      </c>
      <c r="AN951" s="22">
        <f>IF(B951="","",SUMIFS($Y$7:Y951,$AJ$7:AJ951,"&lt;&gt;No",$B$7:B951,"&lt;&gt;"))</f>
        <v/>
      </c>
    </row>
    <row r="952">
      <c r="A952" s="16" t="n"/>
      <c r="B952" s="17" t="n"/>
      <c r="C952" s="18" t="n"/>
      <c r="D952" s="18" t="n"/>
      <c r="E952" s="16" t="n"/>
      <c r="F952" s="16" t="n"/>
      <c r="G952" s="16" t="n"/>
      <c r="H952" s="16" t="n"/>
      <c r="I952" s="16" t="n"/>
      <c r="J952" s="16" t="n"/>
      <c r="K952" s="16" t="n"/>
      <c r="L952" s="16" t="n"/>
      <c r="M952" s="19" t="n"/>
      <c r="N952" s="19" t="n"/>
      <c r="O952" s="19" t="n"/>
      <c r="P952" s="19" t="n"/>
      <c r="Q952" s="19" t="n"/>
      <c r="R952" s="20" t="n"/>
      <c r="S952" s="19" t="n"/>
      <c r="T952" s="20" t="n"/>
      <c r="U952" s="20" t="n"/>
      <c r="V952" s="20" t="n"/>
      <c r="W952" s="20" t="n"/>
      <c r="X952" s="21">
        <f>IF(T952="","",T952-IF(U952="",0,U952)-IF(V952="",0,V952)-IF(W952="",0,W952))</f>
        <v/>
      </c>
      <c r="Y952" s="22">
        <f>IF(OR(R952="",R952=0,X952=""),"",X952/R952)</f>
        <v/>
      </c>
      <c r="Z952" s="16" t="n"/>
      <c r="AA952" s="16" t="n"/>
      <c r="AB952" s="16" t="n"/>
      <c r="AC952" s="16" t="n"/>
      <c r="AD952" s="16" t="n"/>
      <c r="AE952" s="16" t="n"/>
      <c r="AF952" s="16" t="n"/>
      <c r="AG952" s="16" t="n"/>
      <c r="AH952" s="23" t="n"/>
      <c r="AI952" s="21">
        <f>IF(X952="","",IF(G952="MXN",X952,IF(AH952="","",X952*AH952)))</f>
        <v/>
      </c>
      <c r="AJ952" s="16" t="n"/>
      <c r="AK952" s="24">
        <f>IF(B952="","",CHOOSE(WEEKDAY(B952,2),"Lunes","Martes","Miércoles","Jueves","Viernes","Sábado","Domingo"))</f>
        <v/>
      </c>
      <c r="AL952" s="24">
        <f>IF(C952="","",IF(HOUR(C952)&lt;6,"00-06",IF(HOUR(C952)&lt;10,"06-10",IF(HOUR(C952)&lt;14,"10-14",IF(HOUR(C952)&lt;18,"14-18",IF(HOUR(C952)&lt;22,"18-22","22-24"))))))</f>
        <v/>
      </c>
      <c r="AM952" s="21">
        <f>IF(B952="","",SUMIFS($X$7:X952,$AJ$7:AJ952,"&lt;&gt;No",$B$7:B952,"&lt;&gt;"))</f>
        <v/>
      </c>
      <c r="AN952" s="22">
        <f>IF(B952="","",SUMIFS($Y$7:Y952,$AJ$7:AJ952,"&lt;&gt;No",$B$7:B952,"&lt;&gt;"))</f>
        <v/>
      </c>
    </row>
    <row r="953">
      <c r="A953" s="16" t="n"/>
      <c r="B953" s="17" t="n"/>
      <c r="C953" s="18" t="n"/>
      <c r="D953" s="18" t="n"/>
      <c r="E953" s="16" t="n"/>
      <c r="F953" s="16" t="n"/>
      <c r="G953" s="16" t="n"/>
      <c r="H953" s="16" t="n"/>
      <c r="I953" s="16" t="n"/>
      <c r="J953" s="16" t="n"/>
      <c r="K953" s="16" t="n"/>
      <c r="L953" s="16" t="n"/>
      <c r="M953" s="19" t="n"/>
      <c r="N953" s="19" t="n"/>
      <c r="O953" s="19" t="n"/>
      <c r="P953" s="19" t="n"/>
      <c r="Q953" s="19" t="n"/>
      <c r="R953" s="20" t="n"/>
      <c r="S953" s="19" t="n"/>
      <c r="T953" s="20" t="n"/>
      <c r="U953" s="20" t="n"/>
      <c r="V953" s="20" t="n"/>
      <c r="W953" s="20" t="n"/>
      <c r="X953" s="21">
        <f>IF(T953="","",T953-IF(U953="",0,U953)-IF(V953="",0,V953)-IF(W953="",0,W953))</f>
        <v/>
      </c>
      <c r="Y953" s="22">
        <f>IF(OR(R953="",R953=0,X953=""),"",X953/R953)</f>
        <v/>
      </c>
      <c r="Z953" s="16" t="n"/>
      <c r="AA953" s="16" t="n"/>
      <c r="AB953" s="16" t="n"/>
      <c r="AC953" s="16" t="n"/>
      <c r="AD953" s="16" t="n"/>
      <c r="AE953" s="16" t="n"/>
      <c r="AF953" s="16" t="n"/>
      <c r="AG953" s="16" t="n"/>
      <c r="AH953" s="23" t="n"/>
      <c r="AI953" s="21">
        <f>IF(X953="","",IF(G953="MXN",X953,IF(AH953="","",X953*AH953)))</f>
        <v/>
      </c>
      <c r="AJ953" s="16" t="n"/>
      <c r="AK953" s="24">
        <f>IF(B953="","",CHOOSE(WEEKDAY(B953,2),"Lunes","Martes","Miércoles","Jueves","Viernes","Sábado","Domingo"))</f>
        <v/>
      </c>
      <c r="AL953" s="24">
        <f>IF(C953="","",IF(HOUR(C953)&lt;6,"00-06",IF(HOUR(C953)&lt;10,"06-10",IF(HOUR(C953)&lt;14,"10-14",IF(HOUR(C953)&lt;18,"14-18",IF(HOUR(C953)&lt;22,"18-22","22-24"))))))</f>
        <v/>
      </c>
      <c r="AM953" s="21">
        <f>IF(B953="","",SUMIFS($X$7:X953,$AJ$7:AJ953,"&lt;&gt;No",$B$7:B953,"&lt;&gt;"))</f>
        <v/>
      </c>
      <c r="AN953" s="22">
        <f>IF(B953="","",SUMIFS($Y$7:Y953,$AJ$7:AJ953,"&lt;&gt;No",$B$7:B953,"&lt;&gt;"))</f>
        <v/>
      </c>
    </row>
    <row r="954">
      <c r="A954" s="16" t="n"/>
      <c r="B954" s="17" t="n"/>
      <c r="C954" s="18" t="n"/>
      <c r="D954" s="18" t="n"/>
      <c r="E954" s="16" t="n"/>
      <c r="F954" s="16" t="n"/>
      <c r="G954" s="16" t="n"/>
      <c r="H954" s="16" t="n"/>
      <c r="I954" s="16" t="n"/>
      <c r="J954" s="16" t="n"/>
      <c r="K954" s="16" t="n"/>
      <c r="L954" s="16" t="n"/>
      <c r="M954" s="19" t="n"/>
      <c r="N954" s="19" t="n"/>
      <c r="O954" s="19" t="n"/>
      <c r="P954" s="19" t="n"/>
      <c r="Q954" s="19" t="n"/>
      <c r="R954" s="20" t="n"/>
      <c r="S954" s="19" t="n"/>
      <c r="T954" s="20" t="n"/>
      <c r="U954" s="20" t="n"/>
      <c r="V954" s="20" t="n"/>
      <c r="W954" s="20" t="n"/>
      <c r="X954" s="21">
        <f>IF(T954="","",T954-IF(U954="",0,U954)-IF(V954="",0,V954)-IF(W954="",0,W954))</f>
        <v/>
      </c>
      <c r="Y954" s="22">
        <f>IF(OR(R954="",R954=0,X954=""),"",X954/R954)</f>
        <v/>
      </c>
      <c r="Z954" s="16" t="n"/>
      <c r="AA954" s="16" t="n"/>
      <c r="AB954" s="16" t="n"/>
      <c r="AC954" s="16" t="n"/>
      <c r="AD954" s="16" t="n"/>
      <c r="AE954" s="16" t="n"/>
      <c r="AF954" s="16" t="n"/>
      <c r="AG954" s="16" t="n"/>
      <c r="AH954" s="23" t="n"/>
      <c r="AI954" s="21">
        <f>IF(X954="","",IF(G954="MXN",X954,IF(AH954="","",X954*AH954)))</f>
        <v/>
      </c>
      <c r="AJ954" s="16" t="n"/>
      <c r="AK954" s="24">
        <f>IF(B954="","",CHOOSE(WEEKDAY(B954,2),"Lunes","Martes","Miércoles","Jueves","Viernes","Sábado","Domingo"))</f>
        <v/>
      </c>
      <c r="AL954" s="24">
        <f>IF(C954="","",IF(HOUR(C954)&lt;6,"00-06",IF(HOUR(C954)&lt;10,"06-10",IF(HOUR(C954)&lt;14,"10-14",IF(HOUR(C954)&lt;18,"14-18",IF(HOUR(C954)&lt;22,"18-22","22-24"))))))</f>
        <v/>
      </c>
      <c r="AM954" s="21">
        <f>IF(B954="","",SUMIFS($X$7:X954,$AJ$7:AJ954,"&lt;&gt;No",$B$7:B954,"&lt;&gt;"))</f>
        <v/>
      </c>
      <c r="AN954" s="22">
        <f>IF(B954="","",SUMIFS($Y$7:Y954,$AJ$7:AJ954,"&lt;&gt;No",$B$7:B954,"&lt;&gt;"))</f>
        <v/>
      </c>
    </row>
    <row r="955">
      <c r="A955" s="16" t="n"/>
      <c r="B955" s="17" t="n"/>
      <c r="C955" s="18" t="n"/>
      <c r="D955" s="18" t="n"/>
      <c r="E955" s="16" t="n"/>
      <c r="F955" s="16" t="n"/>
      <c r="G955" s="16" t="n"/>
      <c r="H955" s="16" t="n"/>
      <c r="I955" s="16" t="n"/>
      <c r="J955" s="16" t="n"/>
      <c r="K955" s="16" t="n"/>
      <c r="L955" s="16" t="n"/>
      <c r="M955" s="19" t="n"/>
      <c r="N955" s="19" t="n"/>
      <c r="O955" s="19" t="n"/>
      <c r="P955" s="19" t="n"/>
      <c r="Q955" s="19" t="n"/>
      <c r="R955" s="20" t="n"/>
      <c r="S955" s="19" t="n"/>
      <c r="T955" s="20" t="n"/>
      <c r="U955" s="20" t="n"/>
      <c r="V955" s="20" t="n"/>
      <c r="W955" s="20" t="n"/>
      <c r="X955" s="21">
        <f>IF(T955="","",T955-IF(U955="",0,U955)-IF(V955="",0,V955)-IF(W955="",0,W955))</f>
        <v/>
      </c>
      <c r="Y955" s="22">
        <f>IF(OR(R955="",R955=0,X955=""),"",X955/R955)</f>
        <v/>
      </c>
      <c r="Z955" s="16" t="n"/>
      <c r="AA955" s="16" t="n"/>
      <c r="AB955" s="16" t="n"/>
      <c r="AC955" s="16" t="n"/>
      <c r="AD955" s="16" t="n"/>
      <c r="AE955" s="16" t="n"/>
      <c r="AF955" s="16" t="n"/>
      <c r="AG955" s="16" t="n"/>
      <c r="AH955" s="23" t="n"/>
      <c r="AI955" s="21">
        <f>IF(X955="","",IF(G955="MXN",X955,IF(AH955="","",X955*AH955)))</f>
        <v/>
      </c>
      <c r="AJ955" s="16" t="n"/>
      <c r="AK955" s="24">
        <f>IF(B955="","",CHOOSE(WEEKDAY(B955,2),"Lunes","Martes","Miércoles","Jueves","Viernes","Sábado","Domingo"))</f>
        <v/>
      </c>
      <c r="AL955" s="24">
        <f>IF(C955="","",IF(HOUR(C955)&lt;6,"00-06",IF(HOUR(C955)&lt;10,"06-10",IF(HOUR(C955)&lt;14,"10-14",IF(HOUR(C955)&lt;18,"14-18",IF(HOUR(C955)&lt;22,"18-22","22-24"))))))</f>
        <v/>
      </c>
      <c r="AM955" s="21">
        <f>IF(B955="","",SUMIFS($X$7:X955,$AJ$7:AJ955,"&lt;&gt;No",$B$7:B955,"&lt;&gt;"))</f>
        <v/>
      </c>
      <c r="AN955" s="22">
        <f>IF(B955="","",SUMIFS($Y$7:Y955,$AJ$7:AJ955,"&lt;&gt;No",$B$7:B955,"&lt;&gt;"))</f>
        <v/>
      </c>
    </row>
    <row r="956">
      <c r="A956" s="16" t="n"/>
      <c r="B956" s="17" t="n"/>
      <c r="C956" s="18" t="n"/>
      <c r="D956" s="18" t="n"/>
      <c r="E956" s="16" t="n"/>
      <c r="F956" s="16" t="n"/>
      <c r="G956" s="16" t="n"/>
      <c r="H956" s="16" t="n"/>
      <c r="I956" s="16" t="n"/>
      <c r="J956" s="16" t="n"/>
      <c r="K956" s="16" t="n"/>
      <c r="L956" s="16" t="n"/>
      <c r="M956" s="19" t="n"/>
      <c r="N956" s="19" t="n"/>
      <c r="O956" s="19" t="n"/>
      <c r="P956" s="19" t="n"/>
      <c r="Q956" s="19" t="n"/>
      <c r="R956" s="20" t="n"/>
      <c r="S956" s="19" t="n"/>
      <c r="T956" s="20" t="n"/>
      <c r="U956" s="20" t="n"/>
      <c r="V956" s="20" t="n"/>
      <c r="W956" s="20" t="n"/>
      <c r="X956" s="21">
        <f>IF(T956="","",T956-IF(U956="",0,U956)-IF(V956="",0,V956)-IF(W956="",0,W956))</f>
        <v/>
      </c>
      <c r="Y956" s="22">
        <f>IF(OR(R956="",R956=0,X956=""),"",X956/R956)</f>
        <v/>
      </c>
      <c r="Z956" s="16" t="n"/>
      <c r="AA956" s="16" t="n"/>
      <c r="AB956" s="16" t="n"/>
      <c r="AC956" s="16" t="n"/>
      <c r="AD956" s="16" t="n"/>
      <c r="AE956" s="16" t="n"/>
      <c r="AF956" s="16" t="n"/>
      <c r="AG956" s="16" t="n"/>
      <c r="AH956" s="23" t="n"/>
      <c r="AI956" s="21">
        <f>IF(X956="","",IF(G956="MXN",X956,IF(AH956="","",X956*AH956)))</f>
        <v/>
      </c>
      <c r="AJ956" s="16" t="n"/>
      <c r="AK956" s="24">
        <f>IF(B956="","",CHOOSE(WEEKDAY(B956,2),"Lunes","Martes","Miércoles","Jueves","Viernes","Sábado","Domingo"))</f>
        <v/>
      </c>
      <c r="AL956" s="24">
        <f>IF(C956="","",IF(HOUR(C956)&lt;6,"00-06",IF(HOUR(C956)&lt;10,"06-10",IF(HOUR(C956)&lt;14,"10-14",IF(HOUR(C956)&lt;18,"14-18",IF(HOUR(C956)&lt;22,"18-22","22-24"))))))</f>
        <v/>
      </c>
      <c r="AM956" s="21">
        <f>IF(B956="","",SUMIFS($X$7:X956,$AJ$7:AJ956,"&lt;&gt;No",$B$7:B956,"&lt;&gt;"))</f>
        <v/>
      </c>
      <c r="AN956" s="22">
        <f>IF(B956="","",SUMIFS($Y$7:Y956,$AJ$7:AJ956,"&lt;&gt;No",$B$7:B956,"&lt;&gt;"))</f>
        <v/>
      </c>
    </row>
    <row r="957">
      <c r="A957" s="16" t="n"/>
      <c r="B957" s="17" t="n"/>
      <c r="C957" s="18" t="n"/>
      <c r="D957" s="18" t="n"/>
      <c r="E957" s="16" t="n"/>
      <c r="F957" s="16" t="n"/>
      <c r="G957" s="16" t="n"/>
      <c r="H957" s="16" t="n"/>
      <c r="I957" s="16" t="n"/>
      <c r="J957" s="16" t="n"/>
      <c r="K957" s="16" t="n"/>
      <c r="L957" s="16" t="n"/>
      <c r="M957" s="19" t="n"/>
      <c r="N957" s="19" t="n"/>
      <c r="O957" s="19" t="n"/>
      <c r="P957" s="19" t="n"/>
      <c r="Q957" s="19" t="n"/>
      <c r="R957" s="20" t="n"/>
      <c r="S957" s="19" t="n"/>
      <c r="T957" s="20" t="n"/>
      <c r="U957" s="20" t="n"/>
      <c r="V957" s="20" t="n"/>
      <c r="W957" s="20" t="n"/>
      <c r="X957" s="21">
        <f>IF(T957="","",T957-IF(U957="",0,U957)-IF(V957="",0,V957)-IF(W957="",0,W957))</f>
        <v/>
      </c>
      <c r="Y957" s="22">
        <f>IF(OR(R957="",R957=0,X957=""),"",X957/R957)</f>
        <v/>
      </c>
      <c r="Z957" s="16" t="n"/>
      <c r="AA957" s="16" t="n"/>
      <c r="AB957" s="16" t="n"/>
      <c r="AC957" s="16" t="n"/>
      <c r="AD957" s="16" t="n"/>
      <c r="AE957" s="16" t="n"/>
      <c r="AF957" s="16" t="n"/>
      <c r="AG957" s="16" t="n"/>
      <c r="AH957" s="23" t="n"/>
      <c r="AI957" s="21">
        <f>IF(X957="","",IF(G957="MXN",X957,IF(AH957="","",X957*AH957)))</f>
        <v/>
      </c>
      <c r="AJ957" s="16" t="n"/>
      <c r="AK957" s="24">
        <f>IF(B957="","",CHOOSE(WEEKDAY(B957,2),"Lunes","Martes","Miércoles","Jueves","Viernes","Sábado","Domingo"))</f>
        <v/>
      </c>
      <c r="AL957" s="24">
        <f>IF(C957="","",IF(HOUR(C957)&lt;6,"00-06",IF(HOUR(C957)&lt;10,"06-10",IF(HOUR(C957)&lt;14,"10-14",IF(HOUR(C957)&lt;18,"14-18",IF(HOUR(C957)&lt;22,"18-22","22-24"))))))</f>
        <v/>
      </c>
      <c r="AM957" s="21">
        <f>IF(B957="","",SUMIFS($X$7:X957,$AJ$7:AJ957,"&lt;&gt;No",$B$7:B957,"&lt;&gt;"))</f>
        <v/>
      </c>
      <c r="AN957" s="22">
        <f>IF(B957="","",SUMIFS($Y$7:Y957,$AJ$7:AJ957,"&lt;&gt;No",$B$7:B957,"&lt;&gt;"))</f>
        <v/>
      </c>
    </row>
    <row r="958">
      <c r="A958" s="16" t="n"/>
      <c r="B958" s="17" t="n"/>
      <c r="C958" s="18" t="n"/>
      <c r="D958" s="18" t="n"/>
      <c r="E958" s="16" t="n"/>
      <c r="F958" s="16" t="n"/>
      <c r="G958" s="16" t="n"/>
      <c r="H958" s="16" t="n"/>
      <c r="I958" s="16" t="n"/>
      <c r="J958" s="16" t="n"/>
      <c r="K958" s="16" t="n"/>
      <c r="L958" s="16" t="n"/>
      <c r="M958" s="19" t="n"/>
      <c r="N958" s="19" t="n"/>
      <c r="O958" s="19" t="n"/>
      <c r="P958" s="19" t="n"/>
      <c r="Q958" s="19" t="n"/>
      <c r="R958" s="20" t="n"/>
      <c r="S958" s="19" t="n"/>
      <c r="T958" s="20" t="n"/>
      <c r="U958" s="20" t="n"/>
      <c r="V958" s="20" t="n"/>
      <c r="W958" s="20" t="n"/>
      <c r="X958" s="21">
        <f>IF(T958="","",T958-IF(U958="",0,U958)-IF(V958="",0,V958)-IF(W958="",0,W958))</f>
        <v/>
      </c>
      <c r="Y958" s="22">
        <f>IF(OR(R958="",R958=0,X958=""),"",X958/R958)</f>
        <v/>
      </c>
      <c r="Z958" s="16" t="n"/>
      <c r="AA958" s="16" t="n"/>
      <c r="AB958" s="16" t="n"/>
      <c r="AC958" s="16" t="n"/>
      <c r="AD958" s="16" t="n"/>
      <c r="AE958" s="16" t="n"/>
      <c r="AF958" s="16" t="n"/>
      <c r="AG958" s="16" t="n"/>
      <c r="AH958" s="23" t="n"/>
      <c r="AI958" s="21">
        <f>IF(X958="","",IF(G958="MXN",X958,IF(AH958="","",X958*AH958)))</f>
        <v/>
      </c>
      <c r="AJ958" s="16" t="n"/>
      <c r="AK958" s="24">
        <f>IF(B958="","",CHOOSE(WEEKDAY(B958,2),"Lunes","Martes","Miércoles","Jueves","Viernes","Sábado","Domingo"))</f>
        <v/>
      </c>
      <c r="AL958" s="24">
        <f>IF(C958="","",IF(HOUR(C958)&lt;6,"00-06",IF(HOUR(C958)&lt;10,"06-10",IF(HOUR(C958)&lt;14,"10-14",IF(HOUR(C958)&lt;18,"14-18",IF(HOUR(C958)&lt;22,"18-22","22-24"))))))</f>
        <v/>
      </c>
      <c r="AM958" s="21">
        <f>IF(B958="","",SUMIFS($X$7:X958,$AJ$7:AJ958,"&lt;&gt;No",$B$7:B958,"&lt;&gt;"))</f>
        <v/>
      </c>
      <c r="AN958" s="22">
        <f>IF(B958="","",SUMIFS($Y$7:Y958,$AJ$7:AJ958,"&lt;&gt;No",$B$7:B958,"&lt;&gt;"))</f>
        <v/>
      </c>
    </row>
    <row r="959">
      <c r="A959" s="16" t="n"/>
      <c r="B959" s="17" t="n"/>
      <c r="C959" s="18" t="n"/>
      <c r="D959" s="18" t="n"/>
      <c r="E959" s="16" t="n"/>
      <c r="F959" s="16" t="n"/>
      <c r="G959" s="16" t="n"/>
      <c r="H959" s="16" t="n"/>
      <c r="I959" s="16" t="n"/>
      <c r="J959" s="16" t="n"/>
      <c r="K959" s="16" t="n"/>
      <c r="L959" s="16" t="n"/>
      <c r="M959" s="19" t="n"/>
      <c r="N959" s="19" t="n"/>
      <c r="O959" s="19" t="n"/>
      <c r="P959" s="19" t="n"/>
      <c r="Q959" s="19" t="n"/>
      <c r="R959" s="20" t="n"/>
      <c r="S959" s="19" t="n"/>
      <c r="T959" s="20" t="n"/>
      <c r="U959" s="20" t="n"/>
      <c r="V959" s="20" t="n"/>
      <c r="W959" s="20" t="n"/>
      <c r="X959" s="21">
        <f>IF(T959="","",T959-IF(U959="",0,U959)-IF(V959="",0,V959)-IF(W959="",0,W959))</f>
        <v/>
      </c>
      <c r="Y959" s="22">
        <f>IF(OR(R959="",R959=0,X959=""),"",X959/R959)</f>
        <v/>
      </c>
      <c r="Z959" s="16" t="n"/>
      <c r="AA959" s="16" t="n"/>
      <c r="AB959" s="16" t="n"/>
      <c r="AC959" s="16" t="n"/>
      <c r="AD959" s="16" t="n"/>
      <c r="AE959" s="16" t="n"/>
      <c r="AF959" s="16" t="n"/>
      <c r="AG959" s="16" t="n"/>
      <c r="AH959" s="23" t="n"/>
      <c r="AI959" s="21">
        <f>IF(X959="","",IF(G959="MXN",X959,IF(AH959="","",X959*AH959)))</f>
        <v/>
      </c>
      <c r="AJ959" s="16" t="n"/>
      <c r="AK959" s="24">
        <f>IF(B959="","",CHOOSE(WEEKDAY(B959,2),"Lunes","Martes","Miércoles","Jueves","Viernes","Sábado","Domingo"))</f>
        <v/>
      </c>
      <c r="AL959" s="24">
        <f>IF(C959="","",IF(HOUR(C959)&lt;6,"00-06",IF(HOUR(C959)&lt;10,"06-10",IF(HOUR(C959)&lt;14,"10-14",IF(HOUR(C959)&lt;18,"14-18",IF(HOUR(C959)&lt;22,"18-22","22-24"))))))</f>
        <v/>
      </c>
      <c r="AM959" s="21">
        <f>IF(B959="","",SUMIFS($X$7:X959,$AJ$7:AJ959,"&lt;&gt;No",$B$7:B959,"&lt;&gt;"))</f>
        <v/>
      </c>
      <c r="AN959" s="22">
        <f>IF(B959="","",SUMIFS($Y$7:Y959,$AJ$7:AJ959,"&lt;&gt;No",$B$7:B959,"&lt;&gt;"))</f>
        <v/>
      </c>
    </row>
    <row r="960">
      <c r="A960" s="16" t="n"/>
      <c r="B960" s="17" t="n"/>
      <c r="C960" s="18" t="n"/>
      <c r="D960" s="18" t="n"/>
      <c r="E960" s="16" t="n"/>
      <c r="F960" s="16" t="n"/>
      <c r="G960" s="16" t="n"/>
      <c r="H960" s="16" t="n"/>
      <c r="I960" s="16" t="n"/>
      <c r="J960" s="16" t="n"/>
      <c r="K960" s="16" t="n"/>
      <c r="L960" s="16" t="n"/>
      <c r="M960" s="19" t="n"/>
      <c r="N960" s="19" t="n"/>
      <c r="O960" s="19" t="n"/>
      <c r="P960" s="19" t="n"/>
      <c r="Q960" s="19" t="n"/>
      <c r="R960" s="20" t="n"/>
      <c r="S960" s="19" t="n"/>
      <c r="T960" s="20" t="n"/>
      <c r="U960" s="20" t="n"/>
      <c r="V960" s="20" t="n"/>
      <c r="W960" s="20" t="n"/>
      <c r="X960" s="21">
        <f>IF(T960="","",T960-IF(U960="",0,U960)-IF(V960="",0,V960)-IF(W960="",0,W960))</f>
        <v/>
      </c>
      <c r="Y960" s="22">
        <f>IF(OR(R960="",R960=0,X960=""),"",X960/R960)</f>
        <v/>
      </c>
      <c r="Z960" s="16" t="n"/>
      <c r="AA960" s="16" t="n"/>
      <c r="AB960" s="16" t="n"/>
      <c r="AC960" s="16" t="n"/>
      <c r="AD960" s="16" t="n"/>
      <c r="AE960" s="16" t="n"/>
      <c r="AF960" s="16" t="n"/>
      <c r="AG960" s="16" t="n"/>
      <c r="AH960" s="23" t="n"/>
      <c r="AI960" s="21">
        <f>IF(X960="","",IF(G960="MXN",X960,IF(AH960="","",X960*AH960)))</f>
        <v/>
      </c>
      <c r="AJ960" s="16" t="n"/>
      <c r="AK960" s="24">
        <f>IF(B960="","",CHOOSE(WEEKDAY(B960,2),"Lunes","Martes","Miércoles","Jueves","Viernes","Sábado","Domingo"))</f>
        <v/>
      </c>
      <c r="AL960" s="24">
        <f>IF(C960="","",IF(HOUR(C960)&lt;6,"00-06",IF(HOUR(C960)&lt;10,"06-10",IF(HOUR(C960)&lt;14,"10-14",IF(HOUR(C960)&lt;18,"14-18",IF(HOUR(C960)&lt;22,"18-22","22-24"))))))</f>
        <v/>
      </c>
      <c r="AM960" s="21">
        <f>IF(B960="","",SUMIFS($X$7:X960,$AJ$7:AJ960,"&lt;&gt;No",$B$7:B960,"&lt;&gt;"))</f>
        <v/>
      </c>
      <c r="AN960" s="22">
        <f>IF(B960="","",SUMIFS($Y$7:Y960,$AJ$7:AJ960,"&lt;&gt;No",$B$7:B960,"&lt;&gt;"))</f>
        <v/>
      </c>
    </row>
    <row r="961">
      <c r="A961" s="16" t="n"/>
      <c r="B961" s="17" t="n"/>
      <c r="C961" s="18" t="n"/>
      <c r="D961" s="18" t="n"/>
      <c r="E961" s="16" t="n"/>
      <c r="F961" s="16" t="n"/>
      <c r="G961" s="16" t="n"/>
      <c r="H961" s="16" t="n"/>
      <c r="I961" s="16" t="n"/>
      <c r="J961" s="16" t="n"/>
      <c r="K961" s="16" t="n"/>
      <c r="L961" s="16" t="n"/>
      <c r="M961" s="19" t="n"/>
      <c r="N961" s="19" t="n"/>
      <c r="O961" s="19" t="n"/>
      <c r="P961" s="19" t="n"/>
      <c r="Q961" s="19" t="n"/>
      <c r="R961" s="20" t="n"/>
      <c r="S961" s="19" t="n"/>
      <c r="T961" s="20" t="n"/>
      <c r="U961" s="20" t="n"/>
      <c r="V961" s="20" t="n"/>
      <c r="W961" s="20" t="n"/>
      <c r="X961" s="21">
        <f>IF(T961="","",T961-IF(U961="",0,U961)-IF(V961="",0,V961)-IF(W961="",0,W961))</f>
        <v/>
      </c>
      <c r="Y961" s="22">
        <f>IF(OR(R961="",R961=0,X961=""),"",X961/R961)</f>
        <v/>
      </c>
      <c r="Z961" s="16" t="n"/>
      <c r="AA961" s="16" t="n"/>
      <c r="AB961" s="16" t="n"/>
      <c r="AC961" s="16" t="n"/>
      <c r="AD961" s="16" t="n"/>
      <c r="AE961" s="16" t="n"/>
      <c r="AF961" s="16" t="n"/>
      <c r="AG961" s="16" t="n"/>
      <c r="AH961" s="23" t="n"/>
      <c r="AI961" s="21">
        <f>IF(X961="","",IF(G961="MXN",X961,IF(AH961="","",X961*AH961)))</f>
        <v/>
      </c>
      <c r="AJ961" s="16" t="n"/>
      <c r="AK961" s="24">
        <f>IF(B961="","",CHOOSE(WEEKDAY(B961,2),"Lunes","Martes","Miércoles","Jueves","Viernes","Sábado","Domingo"))</f>
        <v/>
      </c>
      <c r="AL961" s="24">
        <f>IF(C961="","",IF(HOUR(C961)&lt;6,"00-06",IF(HOUR(C961)&lt;10,"06-10",IF(HOUR(C961)&lt;14,"10-14",IF(HOUR(C961)&lt;18,"14-18",IF(HOUR(C961)&lt;22,"18-22","22-24"))))))</f>
        <v/>
      </c>
      <c r="AM961" s="21">
        <f>IF(B961="","",SUMIFS($X$7:X961,$AJ$7:AJ961,"&lt;&gt;No",$B$7:B961,"&lt;&gt;"))</f>
        <v/>
      </c>
      <c r="AN961" s="22">
        <f>IF(B961="","",SUMIFS($Y$7:Y961,$AJ$7:AJ961,"&lt;&gt;No",$B$7:B961,"&lt;&gt;"))</f>
        <v/>
      </c>
    </row>
    <row r="962">
      <c r="A962" s="16" t="n"/>
      <c r="B962" s="17" t="n"/>
      <c r="C962" s="18" t="n"/>
      <c r="D962" s="18" t="n"/>
      <c r="E962" s="16" t="n"/>
      <c r="F962" s="16" t="n"/>
      <c r="G962" s="16" t="n"/>
      <c r="H962" s="16" t="n"/>
      <c r="I962" s="16" t="n"/>
      <c r="J962" s="16" t="n"/>
      <c r="K962" s="16" t="n"/>
      <c r="L962" s="16" t="n"/>
      <c r="M962" s="19" t="n"/>
      <c r="N962" s="19" t="n"/>
      <c r="O962" s="19" t="n"/>
      <c r="P962" s="19" t="n"/>
      <c r="Q962" s="19" t="n"/>
      <c r="R962" s="20" t="n"/>
      <c r="S962" s="19" t="n"/>
      <c r="T962" s="20" t="n"/>
      <c r="U962" s="20" t="n"/>
      <c r="V962" s="20" t="n"/>
      <c r="W962" s="20" t="n"/>
      <c r="X962" s="21">
        <f>IF(T962="","",T962-IF(U962="",0,U962)-IF(V962="",0,V962)-IF(W962="",0,W962))</f>
        <v/>
      </c>
      <c r="Y962" s="22">
        <f>IF(OR(R962="",R962=0,X962=""),"",X962/R962)</f>
        <v/>
      </c>
      <c r="Z962" s="16" t="n"/>
      <c r="AA962" s="16" t="n"/>
      <c r="AB962" s="16" t="n"/>
      <c r="AC962" s="16" t="n"/>
      <c r="AD962" s="16" t="n"/>
      <c r="AE962" s="16" t="n"/>
      <c r="AF962" s="16" t="n"/>
      <c r="AG962" s="16" t="n"/>
      <c r="AH962" s="23" t="n"/>
      <c r="AI962" s="21">
        <f>IF(X962="","",IF(G962="MXN",X962,IF(AH962="","",X962*AH962)))</f>
        <v/>
      </c>
      <c r="AJ962" s="16" t="n"/>
      <c r="AK962" s="24">
        <f>IF(B962="","",CHOOSE(WEEKDAY(B962,2),"Lunes","Martes","Miércoles","Jueves","Viernes","Sábado","Domingo"))</f>
        <v/>
      </c>
      <c r="AL962" s="24">
        <f>IF(C962="","",IF(HOUR(C962)&lt;6,"00-06",IF(HOUR(C962)&lt;10,"06-10",IF(HOUR(C962)&lt;14,"10-14",IF(HOUR(C962)&lt;18,"14-18",IF(HOUR(C962)&lt;22,"18-22","22-24"))))))</f>
        <v/>
      </c>
      <c r="AM962" s="21">
        <f>IF(B962="","",SUMIFS($X$7:X962,$AJ$7:AJ962,"&lt;&gt;No",$B$7:B962,"&lt;&gt;"))</f>
        <v/>
      </c>
      <c r="AN962" s="22">
        <f>IF(B962="","",SUMIFS($Y$7:Y962,$AJ$7:AJ962,"&lt;&gt;No",$B$7:B962,"&lt;&gt;"))</f>
        <v/>
      </c>
    </row>
    <row r="963">
      <c r="A963" s="16" t="n"/>
      <c r="B963" s="17" t="n"/>
      <c r="C963" s="18" t="n"/>
      <c r="D963" s="18" t="n"/>
      <c r="E963" s="16" t="n"/>
      <c r="F963" s="16" t="n"/>
      <c r="G963" s="16" t="n"/>
      <c r="H963" s="16" t="n"/>
      <c r="I963" s="16" t="n"/>
      <c r="J963" s="16" t="n"/>
      <c r="K963" s="16" t="n"/>
      <c r="L963" s="16" t="n"/>
      <c r="M963" s="19" t="n"/>
      <c r="N963" s="19" t="n"/>
      <c r="O963" s="19" t="n"/>
      <c r="P963" s="19" t="n"/>
      <c r="Q963" s="19" t="n"/>
      <c r="R963" s="20" t="n"/>
      <c r="S963" s="19" t="n"/>
      <c r="T963" s="20" t="n"/>
      <c r="U963" s="20" t="n"/>
      <c r="V963" s="20" t="n"/>
      <c r="W963" s="20" t="n"/>
      <c r="X963" s="21">
        <f>IF(T963="","",T963-IF(U963="",0,U963)-IF(V963="",0,V963)-IF(W963="",0,W963))</f>
        <v/>
      </c>
      <c r="Y963" s="22">
        <f>IF(OR(R963="",R963=0,X963=""),"",X963/R963)</f>
        <v/>
      </c>
      <c r="Z963" s="16" t="n"/>
      <c r="AA963" s="16" t="n"/>
      <c r="AB963" s="16" t="n"/>
      <c r="AC963" s="16" t="n"/>
      <c r="AD963" s="16" t="n"/>
      <c r="AE963" s="16" t="n"/>
      <c r="AF963" s="16" t="n"/>
      <c r="AG963" s="16" t="n"/>
      <c r="AH963" s="23" t="n"/>
      <c r="AI963" s="21">
        <f>IF(X963="","",IF(G963="MXN",X963,IF(AH963="","",X963*AH963)))</f>
        <v/>
      </c>
      <c r="AJ963" s="16" t="n"/>
      <c r="AK963" s="24">
        <f>IF(B963="","",CHOOSE(WEEKDAY(B963,2),"Lunes","Martes","Miércoles","Jueves","Viernes","Sábado","Domingo"))</f>
        <v/>
      </c>
      <c r="AL963" s="24">
        <f>IF(C963="","",IF(HOUR(C963)&lt;6,"00-06",IF(HOUR(C963)&lt;10,"06-10",IF(HOUR(C963)&lt;14,"10-14",IF(HOUR(C963)&lt;18,"14-18",IF(HOUR(C963)&lt;22,"18-22","22-24"))))))</f>
        <v/>
      </c>
      <c r="AM963" s="21">
        <f>IF(B963="","",SUMIFS($X$7:X963,$AJ$7:AJ963,"&lt;&gt;No",$B$7:B963,"&lt;&gt;"))</f>
        <v/>
      </c>
      <c r="AN963" s="22">
        <f>IF(B963="","",SUMIFS($Y$7:Y963,$AJ$7:AJ963,"&lt;&gt;No",$B$7:B963,"&lt;&gt;"))</f>
        <v/>
      </c>
    </row>
    <row r="964">
      <c r="A964" s="16" t="n"/>
      <c r="B964" s="17" t="n"/>
      <c r="C964" s="18" t="n"/>
      <c r="D964" s="18" t="n"/>
      <c r="E964" s="16" t="n"/>
      <c r="F964" s="16" t="n"/>
      <c r="G964" s="16" t="n"/>
      <c r="H964" s="16" t="n"/>
      <c r="I964" s="16" t="n"/>
      <c r="J964" s="16" t="n"/>
      <c r="K964" s="16" t="n"/>
      <c r="L964" s="16" t="n"/>
      <c r="M964" s="19" t="n"/>
      <c r="N964" s="19" t="n"/>
      <c r="O964" s="19" t="n"/>
      <c r="P964" s="19" t="n"/>
      <c r="Q964" s="19" t="n"/>
      <c r="R964" s="20" t="n"/>
      <c r="S964" s="19" t="n"/>
      <c r="T964" s="20" t="n"/>
      <c r="U964" s="20" t="n"/>
      <c r="V964" s="20" t="n"/>
      <c r="W964" s="20" t="n"/>
      <c r="X964" s="21">
        <f>IF(T964="","",T964-IF(U964="",0,U964)-IF(V964="",0,V964)-IF(W964="",0,W964))</f>
        <v/>
      </c>
      <c r="Y964" s="22">
        <f>IF(OR(R964="",R964=0,X964=""),"",X964/R964)</f>
        <v/>
      </c>
      <c r="Z964" s="16" t="n"/>
      <c r="AA964" s="16" t="n"/>
      <c r="AB964" s="16" t="n"/>
      <c r="AC964" s="16" t="n"/>
      <c r="AD964" s="16" t="n"/>
      <c r="AE964" s="16" t="n"/>
      <c r="AF964" s="16" t="n"/>
      <c r="AG964" s="16" t="n"/>
      <c r="AH964" s="23" t="n"/>
      <c r="AI964" s="21">
        <f>IF(X964="","",IF(G964="MXN",X964,IF(AH964="","",X964*AH964)))</f>
        <v/>
      </c>
      <c r="AJ964" s="16" t="n"/>
      <c r="AK964" s="24">
        <f>IF(B964="","",CHOOSE(WEEKDAY(B964,2),"Lunes","Martes","Miércoles","Jueves","Viernes","Sábado","Domingo"))</f>
        <v/>
      </c>
      <c r="AL964" s="24">
        <f>IF(C964="","",IF(HOUR(C964)&lt;6,"00-06",IF(HOUR(C964)&lt;10,"06-10",IF(HOUR(C964)&lt;14,"10-14",IF(HOUR(C964)&lt;18,"14-18",IF(HOUR(C964)&lt;22,"18-22","22-24"))))))</f>
        <v/>
      </c>
      <c r="AM964" s="21">
        <f>IF(B964="","",SUMIFS($X$7:X964,$AJ$7:AJ964,"&lt;&gt;No",$B$7:B964,"&lt;&gt;"))</f>
        <v/>
      </c>
      <c r="AN964" s="22">
        <f>IF(B964="","",SUMIFS($Y$7:Y964,$AJ$7:AJ964,"&lt;&gt;No",$B$7:B964,"&lt;&gt;"))</f>
        <v/>
      </c>
    </row>
    <row r="965">
      <c r="A965" s="16" t="n"/>
      <c r="B965" s="17" t="n"/>
      <c r="C965" s="18" t="n"/>
      <c r="D965" s="18" t="n"/>
      <c r="E965" s="16" t="n"/>
      <c r="F965" s="16" t="n"/>
      <c r="G965" s="16" t="n"/>
      <c r="H965" s="16" t="n"/>
      <c r="I965" s="16" t="n"/>
      <c r="J965" s="16" t="n"/>
      <c r="K965" s="16" t="n"/>
      <c r="L965" s="16" t="n"/>
      <c r="M965" s="19" t="n"/>
      <c r="N965" s="19" t="n"/>
      <c r="O965" s="19" t="n"/>
      <c r="P965" s="19" t="n"/>
      <c r="Q965" s="19" t="n"/>
      <c r="R965" s="20" t="n"/>
      <c r="S965" s="19" t="n"/>
      <c r="T965" s="20" t="n"/>
      <c r="U965" s="20" t="n"/>
      <c r="V965" s="20" t="n"/>
      <c r="W965" s="20" t="n"/>
      <c r="X965" s="21">
        <f>IF(T965="","",T965-IF(U965="",0,U965)-IF(V965="",0,V965)-IF(W965="",0,W965))</f>
        <v/>
      </c>
      <c r="Y965" s="22">
        <f>IF(OR(R965="",R965=0,X965=""),"",X965/R965)</f>
        <v/>
      </c>
      <c r="Z965" s="16" t="n"/>
      <c r="AA965" s="16" t="n"/>
      <c r="AB965" s="16" t="n"/>
      <c r="AC965" s="16" t="n"/>
      <c r="AD965" s="16" t="n"/>
      <c r="AE965" s="16" t="n"/>
      <c r="AF965" s="16" t="n"/>
      <c r="AG965" s="16" t="n"/>
      <c r="AH965" s="23" t="n"/>
      <c r="AI965" s="21">
        <f>IF(X965="","",IF(G965="MXN",X965,IF(AH965="","",X965*AH965)))</f>
        <v/>
      </c>
      <c r="AJ965" s="16" t="n"/>
      <c r="AK965" s="24">
        <f>IF(B965="","",CHOOSE(WEEKDAY(B965,2),"Lunes","Martes","Miércoles","Jueves","Viernes","Sábado","Domingo"))</f>
        <v/>
      </c>
      <c r="AL965" s="24">
        <f>IF(C965="","",IF(HOUR(C965)&lt;6,"00-06",IF(HOUR(C965)&lt;10,"06-10",IF(HOUR(C965)&lt;14,"10-14",IF(HOUR(C965)&lt;18,"14-18",IF(HOUR(C965)&lt;22,"18-22","22-24"))))))</f>
        <v/>
      </c>
      <c r="AM965" s="21">
        <f>IF(B965="","",SUMIFS($X$7:X965,$AJ$7:AJ965,"&lt;&gt;No",$B$7:B965,"&lt;&gt;"))</f>
        <v/>
      </c>
      <c r="AN965" s="22">
        <f>IF(B965="","",SUMIFS($Y$7:Y965,$AJ$7:AJ965,"&lt;&gt;No",$B$7:B965,"&lt;&gt;"))</f>
        <v/>
      </c>
    </row>
    <row r="966">
      <c r="A966" s="16" t="n"/>
      <c r="B966" s="17" t="n"/>
      <c r="C966" s="18" t="n"/>
      <c r="D966" s="18" t="n"/>
      <c r="E966" s="16" t="n"/>
      <c r="F966" s="16" t="n"/>
      <c r="G966" s="16" t="n"/>
      <c r="H966" s="16" t="n"/>
      <c r="I966" s="16" t="n"/>
      <c r="J966" s="16" t="n"/>
      <c r="K966" s="16" t="n"/>
      <c r="L966" s="16" t="n"/>
      <c r="M966" s="19" t="n"/>
      <c r="N966" s="19" t="n"/>
      <c r="O966" s="19" t="n"/>
      <c r="P966" s="19" t="n"/>
      <c r="Q966" s="19" t="n"/>
      <c r="R966" s="20" t="n"/>
      <c r="S966" s="19" t="n"/>
      <c r="T966" s="20" t="n"/>
      <c r="U966" s="20" t="n"/>
      <c r="V966" s="20" t="n"/>
      <c r="W966" s="20" t="n"/>
      <c r="X966" s="21">
        <f>IF(T966="","",T966-IF(U966="",0,U966)-IF(V966="",0,V966)-IF(W966="",0,W966))</f>
        <v/>
      </c>
      <c r="Y966" s="22">
        <f>IF(OR(R966="",R966=0,X966=""),"",X966/R966)</f>
        <v/>
      </c>
      <c r="Z966" s="16" t="n"/>
      <c r="AA966" s="16" t="n"/>
      <c r="AB966" s="16" t="n"/>
      <c r="AC966" s="16" t="n"/>
      <c r="AD966" s="16" t="n"/>
      <c r="AE966" s="16" t="n"/>
      <c r="AF966" s="16" t="n"/>
      <c r="AG966" s="16" t="n"/>
      <c r="AH966" s="23" t="n"/>
      <c r="AI966" s="21">
        <f>IF(X966="","",IF(G966="MXN",X966,IF(AH966="","",X966*AH966)))</f>
        <v/>
      </c>
      <c r="AJ966" s="16" t="n"/>
      <c r="AK966" s="24">
        <f>IF(B966="","",CHOOSE(WEEKDAY(B966,2),"Lunes","Martes","Miércoles","Jueves","Viernes","Sábado","Domingo"))</f>
        <v/>
      </c>
      <c r="AL966" s="24">
        <f>IF(C966="","",IF(HOUR(C966)&lt;6,"00-06",IF(HOUR(C966)&lt;10,"06-10",IF(HOUR(C966)&lt;14,"10-14",IF(HOUR(C966)&lt;18,"14-18",IF(HOUR(C966)&lt;22,"18-22","22-24"))))))</f>
        <v/>
      </c>
      <c r="AM966" s="21">
        <f>IF(B966="","",SUMIFS($X$7:X966,$AJ$7:AJ966,"&lt;&gt;No",$B$7:B966,"&lt;&gt;"))</f>
        <v/>
      </c>
      <c r="AN966" s="22">
        <f>IF(B966="","",SUMIFS($Y$7:Y966,$AJ$7:AJ966,"&lt;&gt;No",$B$7:B966,"&lt;&gt;"))</f>
        <v/>
      </c>
    </row>
    <row r="967">
      <c r="A967" s="16" t="n"/>
      <c r="B967" s="17" t="n"/>
      <c r="C967" s="18" t="n"/>
      <c r="D967" s="18" t="n"/>
      <c r="E967" s="16" t="n"/>
      <c r="F967" s="16" t="n"/>
      <c r="G967" s="16" t="n"/>
      <c r="H967" s="16" t="n"/>
      <c r="I967" s="16" t="n"/>
      <c r="J967" s="16" t="n"/>
      <c r="K967" s="16" t="n"/>
      <c r="L967" s="16" t="n"/>
      <c r="M967" s="19" t="n"/>
      <c r="N967" s="19" t="n"/>
      <c r="O967" s="19" t="n"/>
      <c r="P967" s="19" t="n"/>
      <c r="Q967" s="19" t="n"/>
      <c r="R967" s="20" t="n"/>
      <c r="S967" s="19" t="n"/>
      <c r="T967" s="20" t="n"/>
      <c r="U967" s="20" t="n"/>
      <c r="V967" s="20" t="n"/>
      <c r="W967" s="20" t="n"/>
      <c r="X967" s="21">
        <f>IF(T967="","",T967-IF(U967="",0,U967)-IF(V967="",0,V967)-IF(W967="",0,W967))</f>
        <v/>
      </c>
      <c r="Y967" s="22">
        <f>IF(OR(R967="",R967=0,X967=""),"",X967/R967)</f>
        <v/>
      </c>
      <c r="Z967" s="16" t="n"/>
      <c r="AA967" s="16" t="n"/>
      <c r="AB967" s="16" t="n"/>
      <c r="AC967" s="16" t="n"/>
      <c r="AD967" s="16" t="n"/>
      <c r="AE967" s="16" t="n"/>
      <c r="AF967" s="16" t="n"/>
      <c r="AG967" s="16" t="n"/>
      <c r="AH967" s="23" t="n"/>
      <c r="AI967" s="21">
        <f>IF(X967="","",IF(G967="MXN",X967,IF(AH967="","",X967*AH967)))</f>
        <v/>
      </c>
      <c r="AJ967" s="16" t="n"/>
      <c r="AK967" s="24">
        <f>IF(B967="","",CHOOSE(WEEKDAY(B967,2),"Lunes","Martes","Miércoles","Jueves","Viernes","Sábado","Domingo"))</f>
        <v/>
      </c>
      <c r="AL967" s="24">
        <f>IF(C967="","",IF(HOUR(C967)&lt;6,"00-06",IF(HOUR(C967)&lt;10,"06-10",IF(HOUR(C967)&lt;14,"10-14",IF(HOUR(C967)&lt;18,"14-18",IF(HOUR(C967)&lt;22,"18-22","22-24"))))))</f>
        <v/>
      </c>
      <c r="AM967" s="21">
        <f>IF(B967="","",SUMIFS($X$7:X967,$AJ$7:AJ967,"&lt;&gt;No",$B$7:B967,"&lt;&gt;"))</f>
        <v/>
      </c>
      <c r="AN967" s="22">
        <f>IF(B967="","",SUMIFS($Y$7:Y967,$AJ$7:AJ967,"&lt;&gt;No",$B$7:B967,"&lt;&gt;"))</f>
        <v/>
      </c>
    </row>
    <row r="968">
      <c r="A968" s="16" t="n"/>
      <c r="B968" s="17" t="n"/>
      <c r="C968" s="18" t="n"/>
      <c r="D968" s="18" t="n"/>
      <c r="E968" s="16" t="n"/>
      <c r="F968" s="16" t="n"/>
      <c r="G968" s="16" t="n"/>
      <c r="H968" s="16" t="n"/>
      <c r="I968" s="16" t="n"/>
      <c r="J968" s="16" t="n"/>
      <c r="K968" s="16" t="n"/>
      <c r="L968" s="16" t="n"/>
      <c r="M968" s="19" t="n"/>
      <c r="N968" s="19" t="n"/>
      <c r="O968" s="19" t="n"/>
      <c r="P968" s="19" t="n"/>
      <c r="Q968" s="19" t="n"/>
      <c r="R968" s="20" t="n"/>
      <c r="S968" s="19" t="n"/>
      <c r="T968" s="20" t="n"/>
      <c r="U968" s="20" t="n"/>
      <c r="V968" s="20" t="n"/>
      <c r="W968" s="20" t="n"/>
      <c r="X968" s="21">
        <f>IF(T968="","",T968-IF(U968="",0,U968)-IF(V968="",0,V968)-IF(W968="",0,W968))</f>
        <v/>
      </c>
      <c r="Y968" s="22">
        <f>IF(OR(R968="",R968=0,X968=""),"",X968/R968)</f>
        <v/>
      </c>
      <c r="Z968" s="16" t="n"/>
      <c r="AA968" s="16" t="n"/>
      <c r="AB968" s="16" t="n"/>
      <c r="AC968" s="16" t="n"/>
      <c r="AD968" s="16" t="n"/>
      <c r="AE968" s="16" t="n"/>
      <c r="AF968" s="16" t="n"/>
      <c r="AG968" s="16" t="n"/>
      <c r="AH968" s="23" t="n"/>
      <c r="AI968" s="21">
        <f>IF(X968="","",IF(G968="MXN",X968,IF(AH968="","",X968*AH968)))</f>
        <v/>
      </c>
      <c r="AJ968" s="16" t="n"/>
      <c r="AK968" s="24">
        <f>IF(B968="","",CHOOSE(WEEKDAY(B968,2),"Lunes","Martes","Miércoles","Jueves","Viernes","Sábado","Domingo"))</f>
        <v/>
      </c>
      <c r="AL968" s="24">
        <f>IF(C968="","",IF(HOUR(C968)&lt;6,"00-06",IF(HOUR(C968)&lt;10,"06-10",IF(HOUR(C968)&lt;14,"10-14",IF(HOUR(C968)&lt;18,"14-18",IF(HOUR(C968)&lt;22,"18-22","22-24"))))))</f>
        <v/>
      </c>
      <c r="AM968" s="21">
        <f>IF(B968="","",SUMIFS($X$7:X968,$AJ$7:AJ968,"&lt;&gt;No",$B$7:B968,"&lt;&gt;"))</f>
        <v/>
      </c>
      <c r="AN968" s="22">
        <f>IF(B968="","",SUMIFS($Y$7:Y968,$AJ$7:AJ968,"&lt;&gt;No",$B$7:B968,"&lt;&gt;"))</f>
        <v/>
      </c>
    </row>
    <row r="969">
      <c r="A969" s="16" t="n"/>
      <c r="B969" s="17" t="n"/>
      <c r="C969" s="18" t="n"/>
      <c r="D969" s="18" t="n"/>
      <c r="E969" s="16" t="n"/>
      <c r="F969" s="16" t="n"/>
      <c r="G969" s="16" t="n"/>
      <c r="H969" s="16" t="n"/>
      <c r="I969" s="16" t="n"/>
      <c r="J969" s="16" t="n"/>
      <c r="K969" s="16" t="n"/>
      <c r="L969" s="16" t="n"/>
      <c r="M969" s="19" t="n"/>
      <c r="N969" s="19" t="n"/>
      <c r="O969" s="19" t="n"/>
      <c r="P969" s="19" t="n"/>
      <c r="Q969" s="19" t="n"/>
      <c r="R969" s="20" t="n"/>
      <c r="S969" s="19" t="n"/>
      <c r="T969" s="20" t="n"/>
      <c r="U969" s="20" t="n"/>
      <c r="V969" s="20" t="n"/>
      <c r="W969" s="20" t="n"/>
      <c r="X969" s="21">
        <f>IF(T969="","",T969-IF(U969="",0,U969)-IF(V969="",0,V969)-IF(W969="",0,W969))</f>
        <v/>
      </c>
      <c r="Y969" s="22">
        <f>IF(OR(R969="",R969=0,X969=""),"",X969/R969)</f>
        <v/>
      </c>
      <c r="Z969" s="16" t="n"/>
      <c r="AA969" s="16" t="n"/>
      <c r="AB969" s="16" t="n"/>
      <c r="AC969" s="16" t="n"/>
      <c r="AD969" s="16" t="n"/>
      <c r="AE969" s="16" t="n"/>
      <c r="AF969" s="16" t="n"/>
      <c r="AG969" s="16" t="n"/>
      <c r="AH969" s="23" t="n"/>
      <c r="AI969" s="21">
        <f>IF(X969="","",IF(G969="MXN",X969,IF(AH969="","",X969*AH969)))</f>
        <v/>
      </c>
      <c r="AJ969" s="16" t="n"/>
      <c r="AK969" s="24">
        <f>IF(B969="","",CHOOSE(WEEKDAY(B969,2),"Lunes","Martes","Miércoles","Jueves","Viernes","Sábado","Domingo"))</f>
        <v/>
      </c>
      <c r="AL969" s="24">
        <f>IF(C969="","",IF(HOUR(C969)&lt;6,"00-06",IF(HOUR(C969)&lt;10,"06-10",IF(HOUR(C969)&lt;14,"10-14",IF(HOUR(C969)&lt;18,"14-18",IF(HOUR(C969)&lt;22,"18-22","22-24"))))))</f>
        <v/>
      </c>
      <c r="AM969" s="21">
        <f>IF(B969="","",SUMIFS($X$7:X969,$AJ$7:AJ969,"&lt;&gt;No",$B$7:B969,"&lt;&gt;"))</f>
        <v/>
      </c>
      <c r="AN969" s="22">
        <f>IF(B969="","",SUMIFS($Y$7:Y969,$AJ$7:AJ969,"&lt;&gt;No",$B$7:B969,"&lt;&gt;"))</f>
        <v/>
      </c>
    </row>
    <row r="970">
      <c r="A970" s="16" t="n"/>
      <c r="B970" s="17" t="n"/>
      <c r="C970" s="18" t="n"/>
      <c r="D970" s="18" t="n"/>
      <c r="E970" s="16" t="n"/>
      <c r="F970" s="16" t="n"/>
      <c r="G970" s="16" t="n"/>
      <c r="H970" s="16" t="n"/>
      <c r="I970" s="16" t="n"/>
      <c r="J970" s="16" t="n"/>
      <c r="K970" s="16" t="n"/>
      <c r="L970" s="16" t="n"/>
      <c r="M970" s="19" t="n"/>
      <c r="N970" s="19" t="n"/>
      <c r="O970" s="19" t="n"/>
      <c r="P970" s="19" t="n"/>
      <c r="Q970" s="19" t="n"/>
      <c r="R970" s="20" t="n"/>
      <c r="S970" s="19" t="n"/>
      <c r="T970" s="20" t="n"/>
      <c r="U970" s="20" t="n"/>
      <c r="V970" s="20" t="n"/>
      <c r="W970" s="20" t="n"/>
      <c r="X970" s="21">
        <f>IF(T970="","",T970-IF(U970="",0,U970)-IF(V970="",0,V970)-IF(W970="",0,W970))</f>
        <v/>
      </c>
      <c r="Y970" s="22">
        <f>IF(OR(R970="",R970=0,X970=""),"",X970/R970)</f>
        <v/>
      </c>
      <c r="Z970" s="16" t="n"/>
      <c r="AA970" s="16" t="n"/>
      <c r="AB970" s="16" t="n"/>
      <c r="AC970" s="16" t="n"/>
      <c r="AD970" s="16" t="n"/>
      <c r="AE970" s="16" t="n"/>
      <c r="AF970" s="16" t="n"/>
      <c r="AG970" s="16" t="n"/>
      <c r="AH970" s="23" t="n"/>
      <c r="AI970" s="21">
        <f>IF(X970="","",IF(G970="MXN",X970,IF(AH970="","",X970*AH970)))</f>
        <v/>
      </c>
      <c r="AJ970" s="16" t="n"/>
      <c r="AK970" s="24">
        <f>IF(B970="","",CHOOSE(WEEKDAY(B970,2),"Lunes","Martes","Miércoles","Jueves","Viernes","Sábado","Domingo"))</f>
        <v/>
      </c>
      <c r="AL970" s="24">
        <f>IF(C970="","",IF(HOUR(C970)&lt;6,"00-06",IF(HOUR(C970)&lt;10,"06-10",IF(HOUR(C970)&lt;14,"10-14",IF(HOUR(C970)&lt;18,"14-18",IF(HOUR(C970)&lt;22,"18-22","22-24"))))))</f>
        <v/>
      </c>
      <c r="AM970" s="21">
        <f>IF(B970="","",SUMIFS($X$7:X970,$AJ$7:AJ970,"&lt;&gt;No",$B$7:B970,"&lt;&gt;"))</f>
        <v/>
      </c>
      <c r="AN970" s="22">
        <f>IF(B970="","",SUMIFS($Y$7:Y970,$AJ$7:AJ970,"&lt;&gt;No",$B$7:B970,"&lt;&gt;"))</f>
        <v/>
      </c>
    </row>
    <row r="971">
      <c r="A971" s="16" t="n"/>
      <c r="B971" s="17" t="n"/>
      <c r="C971" s="18" t="n"/>
      <c r="D971" s="18" t="n"/>
      <c r="E971" s="16" t="n"/>
      <c r="F971" s="16" t="n"/>
      <c r="G971" s="16" t="n"/>
      <c r="H971" s="16" t="n"/>
      <c r="I971" s="16" t="n"/>
      <c r="J971" s="16" t="n"/>
      <c r="K971" s="16" t="n"/>
      <c r="L971" s="16" t="n"/>
      <c r="M971" s="19" t="n"/>
      <c r="N971" s="19" t="n"/>
      <c r="O971" s="19" t="n"/>
      <c r="P971" s="19" t="n"/>
      <c r="Q971" s="19" t="n"/>
      <c r="R971" s="20" t="n"/>
      <c r="S971" s="19" t="n"/>
      <c r="T971" s="20" t="n"/>
      <c r="U971" s="20" t="n"/>
      <c r="V971" s="20" t="n"/>
      <c r="W971" s="20" t="n"/>
      <c r="X971" s="21">
        <f>IF(T971="","",T971-IF(U971="",0,U971)-IF(V971="",0,V971)-IF(W971="",0,W971))</f>
        <v/>
      </c>
      <c r="Y971" s="22">
        <f>IF(OR(R971="",R971=0,X971=""),"",X971/R971)</f>
        <v/>
      </c>
      <c r="Z971" s="16" t="n"/>
      <c r="AA971" s="16" t="n"/>
      <c r="AB971" s="16" t="n"/>
      <c r="AC971" s="16" t="n"/>
      <c r="AD971" s="16" t="n"/>
      <c r="AE971" s="16" t="n"/>
      <c r="AF971" s="16" t="n"/>
      <c r="AG971" s="16" t="n"/>
      <c r="AH971" s="23" t="n"/>
      <c r="AI971" s="21">
        <f>IF(X971="","",IF(G971="MXN",X971,IF(AH971="","",X971*AH971)))</f>
        <v/>
      </c>
      <c r="AJ971" s="16" t="n"/>
      <c r="AK971" s="24">
        <f>IF(B971="","",CHOOSE(WEEKDAY(B971,2),"Lunes","Martes","Miércoles","Jueves","Viernes","Sábado","Domingo"))</f>
        <v/>
      </c>
      <c r="AL971" s="24">
        <f>IF(C971="","",IF(HOUR(C971)&lt;6,"00-06",IF(HOUR(C971)&lt;10,"06-10",IF(HOUR(C971)&lt;14,"10-14",IF(HOUR(C971)&lt;18,"14-18",IF(HOUR(C971)&lt;22,"18-22","22-24"))))))</f>
        <v/>
      </c>
      <c r="AM971" s="21">
        <f>IF(B971="","",SUMIFS($X$7:X971,$AJ$7:AJ971,"&lt;&gt;No",$B$7:B971,"&lt;&gt;"))</f>
        <v/>
      </c>
      <c r="AN971" s="22">
        <f>IF(B971="","",SUMIFS($Y$7:Y971,$AJ$7:AJ971,"&lt;&gt;No",$B$7:B971,"&lt;&gt;"))</f>
        <v/>
      </c>
    </row>
    <row r="972">
      <c r="A972" s="16" t="n"/>
      <c r="B972" s="17" t="n"/>
      <c r="C972" s="18" t="n"/>
      <c r="D972" s="18" t="n"/>
      <c r="E972" s="16" t="n"/>
      <c r="F972" s="16" t="n"/>
      <c r="G972" s="16" t="n"/>
      <c r="H972" s="16" t="n"/>
      <c r="I972" s="16" t="n"/>
      <c r="J972" s="16" t="n"/>
      <c r="K972" s="16" t="n"/>
      <c r="L972" s="16" t="n"/>
      <c r="M972" s="19" t="n"/>
      <c r="N972" s="19" t="n"/>
      <c r="O972" s="19" t="n"/>
      <c r="P972" s="19" t="n"/>
      <c r="Q972" s="19" t="n"/>
      <c r="R972" s="20" t="n"/>
      <c r="S972" s="19" t="n"/>
      <c r="T972" s="20" t="n"/>
      <c r="U972" s="20" t="n"/>
      <c r="V972" s="20" t="n"/>
      <c r="W972" s="20" t="n"/>
      <c r="X972" s="21">
        <f>IF(T972="","",T972-IF(U972="",0,U972)-IF(V972="",0,V972)-IF(W972="",0,W972))</f>
        <v/>
      </c>
      <c r="Y972" s="22">
        <f>IF(OR(R972="",R972=0,X972=""),"",X972/R972)</f>
        <v/>
      </c>
      <c r="Z972" s="16" t="n"/>
      <c r="AA972" s="16" t="n"/>
      <c r="AB972" s="16" t="n"/>
      <c r="AC972" s="16" t="n"/>
      <c r="AD972" s="16" t="n"/>
      <c r="AE972" s="16" t="n"/>
      <c r="AF972" s="16" t="n"/>
      <c r="AG972" s="16" t="n"/>
      <c r="AH972" s="23" t="n"/>
      <c r="AI972" s="21">
        <f>IF(X972="","",IF(G972="MXN",X972,IF(AH972="","",X972*AH972)))</f>
        <v/>
      </c>
      <c r="AJ972" s="16" t="n"/>
      <c r="AK972" s="24">
        <f>IF(B972="","",CHOOSE(WEEKDAY(B972,2),"Lunes","Martes","Miércoles","Jueves","Viernes","Sábado","Domingo"))</f>
        <v/>
      </c>
      <c r="AL972" s="24">
        <f>IF(C972="","",IF(HOUR(C972)&lt;6,"00-06",IF(HOUR(C972)&lt;10,"06-10",IF(HOUR(C972)&lt;14,"10-14",IF(HOUR(C972)&lt;18,"14-18",IF(HOUR(C972)&lt;22,"18-22","22-24"))))))</f>
        <v/>
      </c>
      <c r="AM972" s="21">
        <f>IF(B972="","",SUMIFS($X$7:X972,$AJ$7:AJ972,"&lt;&gt;No",$B$7:B972,"&lt;&gt;"))</f>
        <v/>
      </c>
      <c r="AN972" s="22">
        <f>IF(B972="","",SUMIFS($Y$7:Y972,$AJ$7:AJ972,"&lt;&gt;No",$B$7:B972,"&lt;&gt;"))</f>
        <v/>
      </c>
    </row>
    <row r="973">
      <c r="A973" s="16" t="n"/>
      <c r="B973" s="17" t="n"/>
      <c r="C973" s="18" t="n"/>
      <c r="D973" s="18" t="n"/>
      <c r="E973" s="16" t="n"/>
      <c r="F973" s="16" t="n"/>
      <c r="G973" s="16" t="n"/>
      <c r="H973" s="16" t="n"/>
      <c r="I973" s="16" t="n"/>
      <c r="J973" s="16" t="n"/>
      <c r="K973" s="16" t="n"/>
      <c r="L973" s="16" t="n"/>
      <c r="M973" s="19" t="n"/>
      <c r="N973" s="19" t="n"/>
      <c r="O973" s="19" t="n"/>
      <c r="P973" s="19" t="n"/>
      <c r="Q973" s="19" t="n"/>
      <c r="R973" s="20" t="n"/>
      <c r="S973" s="19" t="n"/>
      <c r="T973" s="20" t="n"/>
      <c r="U973" s="20" t="n"/>
      <c r="V973" s="20" t="n"/>
      <c r="W973" s="20" t="n"/>
      <c r="X973" s="21">
        <f>IF(T973="","",T973-IF(U973="",0,U973)-IF(V973="",0,V973)-IF(W973="",0,W973))</f>
        <v/>
      </c>
      <c r="Y973" s="22">
        <f>IF(OR(R973="",R973=0,X973=""),"",X973/R973)</f>
        <v/>
      </c>
      <c r="Z973" s="16" t="n"/>
      <c r="AA973" s="16" t="n"/>
      <c r="AB973" s="16" t="n"/>
      <c r="AC973" s="16" t="n"/>
      <c r="AD973" s="16" t="n"/>
      <c r="AE973" s="16" t="n"/>
      <c r="AF973" s="16" t="n"/>
      <c r="AG973" s="16" t="n"/>
      <c r="AH973" s="23" t="n"/>
      <c r="AI973" s="21">
        <f>IF(X973="","",IF(G973="MXN",X973,IF(AH973="","",X973*AH973)))</f>
        <v/>
      </c>
      <c r="AJ973" s="16" t="n"/>
      <c r="AK973" s="24">
        <f>IF(B973="","",CHOOSE(WEEKDAY(B973,2),"Lunes","Martes","Miércoles","Jueves","Viernes","Sábado","Domingo"))</f>
        <v/>
      </c>
      <c r="AL973" s="24">
        <f>IF(C973="","",IF(HOUR(C973)&lt;6,"00-06",IF(HOUR(C973)&lt;10,"06-10",IF(HOUR(C973)&lt;14,"10-14",IF(HOUR(C973)&lt;18,"14-18",IF(HOUR(C973)&lt;22,"18-22","22-24"))))))</f>
        <v/>
      </c>
      <c r="AM973" s="21">
        <f>IF(B973="","",SUMIFS($X$7:X973,$AJ$7:AJ973,"&lt;&gt;No",$B$7:B973,"&lt;&gt;"))</f>
        <v/>
      </c>
      <c r="AN973" s="22">
        <f>IF(B973="","",SUMIFS($Y$7:Y973,$AJ$7:AJ973,"&lt;&gt;No",$B$7:B973,"&lt;&gt;"))</f>
        <v/>
      </c>
    </row>
    <row r="974">
      <c r="A974" s="16" t="n"/>
      <c r="B974" s="17" t="n"/>
      <c r="C974" s="18" t="n"/>
      <c r="D974" s="18" t="n"/>
      <c r="E974" s="16" t="n"/>
      <c r="F974" s="16" t="n"/>
      <c r="G974" s="16" t="n"/>
      <c r="H974" s="16" t="n"/>
      <c r="I974" s="16" t="n"/>
      <c r="J974" s="16" t="n"/>
      <c r="K974" s="16" t="n"/>
      <c r="L974" s="16" t="n"/>
      <c r="M974" s="19" t="n"/>
      <c r="N974" s="19" t="n"/>
      <c r="O974" s="19" t="n"/>
      <c r="P974" s="19" t="n"/>
      <c r="Q974" s="19" t="n"/>
      <c r="R974" s="20" t="n"/>
      <c r="S974" s="19" t="n"/>
      <c r="T974" s="20" t="n"/>
      <c r="U974" s="20" t="n"/>
      <c r="V974" s="20" t="n"/>
      <c r="W974" s="20" t="n"/>
      <c r="X974" s="21">
        <f>IF(T974="","",T974-IF(U974="",0,U974)-IF(V974="",0,V974)-IF(W974="",0,W974))</f>
        <v/>
      </c>
      <c r="Y974" s="22">
        <f>IF(OR(R974="",R974=0,X974=""),"",X974/R974)</f>
        <v/>
      </c>
      <c r="Z974" s="16" t="n"/>
      <c r="AA974" s="16" t="n"/>
      <c r="AB974" s="16" t="n"/>
      <c r="AC974" s="16" t="n"/>
      <c r="AD974" s="16" t="n"/>
      <c r="AE974" s="16" t="n"/>
      <c r="AF974" s="16" t="n"/>
      <c r="AG974" s="16" t="n"/>
      <c r="AH974" s="23" t="n"/>
      <c r="AI974" s="21">
        <f>IF(X974="","",IF(G974="MXN",X974,IF(AH974="","",X974*AH974)))</f>
        <v/>
      </c>
      <c r="AJ974" s="16" t="n"/>
      <c r="AK974" s="24">
        <f>IF(B974="","",CHOOSE(WEEKDAY(B974,2),"Lunes","Martes","Miércoles","Jueves","Viernes","Sábado","Domingo"))</f>
        <v/>
      </c>
      <c r="AL974" s="24">
        <f>IF(C974="","",IF(HOUR(C974)&lt;6,"00-06",IF(HOUR(C974)&lt;10,"06-10",IF(HOUR(C974)&lt;14,"10-14",IF(HOUR(C974)&lt;18,"14-18",IF(HOUR(C974)&lt;22,"18-22","22-24"))))))</f>
        <v/>
      </c>
      <c r="AM974" s="21">
        <f>IF(B974="","",SUMIFS($X$7:X974,$AJ$7:AJ974,"&lt;&gt;No",$B$7:B974,"&lt;&gt;"))</f>
        <v/>
      </c>
      <c r="AN974" s="22">
        <f>IF(B974="","",SUMIFS($Y$7:Y974,$AJ$7:AJ974,"&lt;&gt;No",$B$7:B974,"&lt;&gt;"))</f>
        <v/>
      </c>
    </row>
    <row r="975">
      <c r="A975" s="16" t="n"/>
      <c r="B975" s="17" t="n"/>
      <c r="C975" s="18" t="n"/>
      <c r="D975" s="18" t="n"/>
      <c r="E975" s="16" t="n"/>
      <c r="F975" s="16" t="n"/>
      <c r="G975" s="16" t="n"/>
      <c r="H975" s="16" t="n"/>
      <c r="I975" s="16" t="n"/>
      <c r="J975" s="16" t="n"/>
      <c r="K975" s="16" t="n"/>
      <c r="L975" s="16" t="n"/>
      <c r="M975" s="19" t="n"/>
      <c r="N975" s="19" t="n"/>
      <c r="O975" s="19" t="n"/>
      <c r="P975" s="19" t="n"/>
      <c r="Q975" s="19" t="n"/>
      <c r="R975" s="20" t="n"/>
      <c r="S975" s="19" t="n"/>
      <c r="T975" s="20" t="n"/>
      <c r="U975" s="20" t="n"/>
      <c r="V975" s="20" t="n"/>
      <c r="W975" s="20" t="n"/>
      <c r="X975" s="21">
        <f>IF(T975="","",T975-IF(U975="",0,U975)-IF(V975="",0,V975)-IF(W975="",0,W975))</f>
        <v/>
      </c>
      <c r="Y975" s="22">
        <f>IF(OR(R975="",R975=0,X975=""),"",X975/R975)</f>
        <v/>
      </c>
      <c r="Z975" s="16" t="n"/>
      <c r="AA975" s="16" t="n"/>
      <c r="AB975" s="16" t="n"/>
      <c r="AC975" s="16" t="n"/>
      <c r="AD975" s="16" t="n"/>
      <c r="AE975" s="16" t="n"/>
      <c r="AF975" s="16" t="n"/>
      <c r="AG975" s="16" t="n"/>
      <c r="AH975" s="23" t="n"/>
      <c r="AI975" s="21">
        <f>IF(X975="","",IF(G975="MXN",X975,IF(AH975="","",X975*AH975)))</f>
        <v/>
      </c>
      <c r="AJ975" s="16" t="n"/>
      <c r="AK975" s="24">
        <f>IF(B975="","",CHOOSE(WEEKDAY(B975,2),"Lunes","Martes","Miércoles","Jueves","Viernes","Sábado","Domingo"))</f>
        <v/>
      </c>
      <c r="AL975" s="24">
        <f>IF(C975="","",IF(HOUR(C975)&lt;6,"00-06",IF(HOUR(C975)&lt;10,"06-10",IF(HOUR(C975)&lt;14,"10-14",IF(HOUR(C975)&lt;18,"14-18",IF(HOUR(C975)&lt;22,"18-22","22-24"))))))</f>
        <v/>
      </c>
      <c r="AM975" s="21">
        <f>IF(B975="","",SUMIFS($X$7:X975,$AJ$7:AJ975,"&lt;&gt;No",$B$7:B975,"&lt;&gt;"))</f>
        <v/>
      </c>
      <c r="AN975" s="22">
        <f>IF(B975="","",SUMIFS($Y$7:Y975,$AJ$7:AJ975,"&lt;&gt;No",$B$7:B975,"&lt;&gt;"))</f>
        <v/>
      </c>
    </row>
    <row r="976">
      <c r="A976" s="16" t="n"/>
      <c r="B976" s="17" t="n"/>
      <c r="C976" s="18" t="n"/>
      <c r="D976" s="18" t="n"/>
      <c r="E976" s="16" t="n"/>
      <c r="F976" s="16" t="n"/>
      <c r="G976" s="16" t="n"/>
      <c r="H976" s="16" t="n"/>
      <c r="I976" s="16" t="n"/>
      <c r="J976" s="16" t="n"/>
      <c r="K976" s="16" t="n"/>
      <c r="L976" s="16" t="n"/>
      <c r="M976" s="19" t="n"/>
      <c r="N976" s="19" t="n"/>
      <c r="O976" s="19" t="n"/>
      <c r="P976" s="19" t="n"/>
      <c r="Q976" s="19" t="n"/>
      <c r="R976" s="20" t="n"/>
      <c r="S976" s="19" t="n"/>
      <c r="T976" s="20" t="n"/>
      <c r="U976" s="20" t="n"/>
      <c r="V976" s="20" t="n"/>
      <c r="W976" s="20" t="n"/>
      <c r="X976" s="21">
        <f>IF(T976="","",T976-IF(U976="",0,U976)-IF(V976="",0,V976)-IF(W976="",0,W976))</f>
        <v/>
      </c>
      <c r="Y976" s="22">
        <f>IF(OR(R976="",R976=0,X976=""),"",X976/R976)</f>
        <v/>
      </c>
      <c r="Z976" s="16" t="n"/>
      <c r="AA976" s="16" t="n"/>
      <c r="AB976" s="16" t="n"/>
      <c r="AC976" s="16" t="n"/>
      <c r="AD976" s="16" t="n"/>
      <c r="AE976" s="16" t="n"/>
      <c r="AF976" s="16" t="n"/>
      <c r="AG976" s="16" t="n"/>
      <c r="AH976" s="23" t="n"/>
      <c r="AI976" s="21">
        <f>IF(X976="","",IF(G976="MXN",X976,IF(AH976="","",X976*AH976)))</f>
        <v/>
      </c>
      <c r="AJ976" s="16" t="n"/>
      <c r="AK976" s="24">
        <f>IF(B976="","",CHOOSE(WEEKDAY(B976,2),"Lunes","Martes","Miércoles","Jueves","Viernes","Sábado","Domingo"))</f>
        <v/>
      </c>
      <c r="AL976" s="24">
        <f>IF(C976="","",IF(HOUR(C976)&lt;6,"00-06",IF(HOUR(C976)&lt;10,"06-10",IF(HOUR(C976)&lt;14,"10-14",IF(HOUR(C976)&lt;18,"14-18",IF(HOUR(C976)&lt;22,"18-22","22-24"))))))</f>
        <v/>
      </c>
      <c r="AM976" s="21">
        <f>IF(B976="","",SUMIFS($X$7:X976,$AJ$7:AJ976,"&lt;&gt;No",$B$7:B976,"&lt;&gt;"))</f>
        <v/>
      </c>
      <c r="AN976" s="22">
        <f>IF(B976="","",SUMIFS($Y$7:Y976,$AJ$7:AJ976,"&lt;&gt;No",$B$7:B976,"&lt;&gt;"))</f>
        <v/>
      </c>
    </row>
    <row r="977">
      <c r="A977" s="16" t="n"/>
      <c r="B977" s="17" t="n"/>
      <c r="C977" s="18" t="n"/>
      <c r="D977" s="18" t="n"/>
      <c r="E977" s="16" t="n"/>
      <c r="F977" s="16" t="n"/>
      <c r="G977" s="16" t="n"/>
      <c r="H977" s="16" t="n"/>
      <c r="I977" s="16" t="n"/>
      <c r="J977" s="16" t="n"/>
      <c r="K977" s="16" t="n"/>
      <c r="L977" s="16" t="n"/>
      <c r="M977" s="19" t="n"/>
      <c r="N977" s="19" t="n"/>
      <c r="O977" s="19" t="n"/>
      <c r="P977" s="19" t="n"/>
      <c r="Q977" s="19" t="n"/>
      <c r="R977" s="20" t="n"/>
      <c r="S977" s="19" t="n"/>
      <c r="T977" s="20" t="n"/>
      <c r="U977" s="20" t="n"/>
      <c r="V977" s="20" t="n"/>
      <c r="W977" s="20" t="n"/>
      <c r="X977" s="21">
        <f>IF(T977="","",T977-IF(U977="",0,U977)-IF(V977="",0,V977)-IF(W977="",0,W977))</f>
        <v/>
      </c>
      <c r="Y977" s="22">
        <f>IF(OR(R977="",R977=0,X977=""),"",X977/R977)</f>
        <v/>
      </c>
      <c r="Z977" s="16" t="n"/>
      <c r="AA977" s="16" t="n"/>
      <c r="AB977" s="16" t="n"/>
      <c r="AC977" s="16" t="n"/>
      <c r="AD977" s="16" t="n"/>
      <c r="AE977" s="16" t="n"/>
      <c r="AF977" s="16" t="n"/>
      <c r="AG977" s="16" t="n"/>
      <c r="AH977" s="23" t="n"/>
      <c r="AI977" s="21">
        <f>IF(X977="","",IF(G977="MXN",X977,IF(AH977="","",X977*AH977)))</f>
        <v/>
      </c>
      <c r="AJ977" s="16" t="n"/>
      <c r="AK977" s="24">
        <f>IF(B977="","",CHOOSE(WEEKDAY(B977,2),"Lunes","Martes","Miércoles","Jueves","Viernes","Sábado","Domingo"))</f>
        <v/>
      </c>
      <c r="AL977" s="24">
        <f>IF(C977="","",IF(HOUR(C977)&lt;6,"00-06",IF(HOUR(C977)&lt;10,"06-10",IF(HOUR(C977)&lt;14,"10-14",IF(HOUR(C977)&lt;18,"14-18",IF(HOUR(C977)&lt;22,"18-22","22-24"))))))</f>
        <v/>
      </c>
      <c r="AM977" s="21">
        <f>IF(B977="","",SUMIFS($X$7:X977,$AJ$7:AJ977,"&lt;&gt;No",$B$7:B977,"&lt;&gt;"))</f>
        <v/>
      </c>
      <c r="AN977" s="22">
        <f>IF(B977="","",SUMIFS($Y$7:Y977,$AJ$7:AJ977,"&lt;&gt;No",$B$7:B977,"&lt;&gt;"))</f>
        <v/>
      </c>
    </row>
    <row r="978">
      <c r="A978" s="16" t="n"/>
      <c r="B978" s="17" t="n"/>
      <c r="C978" s="18" t="n"/>
      <c r="D978" s="18" t="n"/>
      <c r="E978" s="16" t="n"/>
      <c r="F978" s="16" t="n"/>
      <c r="G978" s="16" t="n"/>
      <c r="H978" s="16" t="n"/>
      <c r="I978" s="16" t="n"/>
      <c r="J978" s="16" t="n"/>
      <c r="K978" s="16" t="n"/>
      <c r="L978" s="16" t="n"/>
      <c r="M978" s="19" t="n"/>
      <c r="N978" s="19" t="n"/>
      <c r="O978" s="19" t="n"/>
      <c r="P978" s="19" t="n"/>
      <c r="Q978" s="19" t="n"/>
      <c r="R978" s="20" t="n"/>
      <c r="S978" s="19" t="n"/>
      <c r="T978" s="20" t="n"/>
      <c r="U978" s="20" t="n"/>
      <c r="V978" s="20" t="n"/>
      <c r="W978" s="20" t="n"/>
      <c r="X978" s="21">
        <f>IF(T978="","",T978-IF(U978="",0,U978)-IF(V978="",0,V978)-IF(W978="",0,W978))</f>
        <v/>
      </c>
      <c r="Y978" s="22">
        <f>IF(OR(R978="",R978=0,X978=""),"",X978/R978)</f>
        <v/>
      </c>
      <c r="Z978" s="16" t="n"/>
      <c r="AA978" s="16" t="n"/>
      <c r="AB978" s="16" t="n"/>
      <c r="AC978" s="16" t="n"/>
      <c r="AD978" s="16" t="n"/>
      <c r="AE978" s="16" t="n"/>
      <c r="AF978" s="16" t="n"/>
      <c r="AG978" s="16" t="n"/>
      <c r="AH978" s="23" t="n"/>
      <c r="AI978" s="21">
        <f>IF(X978="","",IF(G978="MXN",X978,IF(AH978="","",X978*AH978)))</f>
        <v/>
      </c>
      <c r="AJ978" s="16" t="n"/>
      <c r="AK978" s="24">
        <f>IF(B978="","",CHOOSE(WEEKDAY(B978,2),"Lunes","Martes","Miércoles","Jueves","Viernes","Sábado","Domingo"))</f>
        <v/>
      </c>
      <c r="AL978" s="24">
        <f>IF(C978="","",IF(HOUR(C978)&lt;6,"00-06",IF(HOUR(C978)&lt;10,"06-10",IF(HOUR(C978)&lt;14,"10-14",IF(HOUR(C978)&lt;18,"14-18",IF(HOUR(C978)&lt;22,"18-22","22-24"))))))</f>
        <v/>
      </c>
      <c r="AM978" s="21">
        <f>IF(B978="","",SUMIFS($X$7:X978,$AJ$7:AJ978,"&lt;&gt;No",$B$7:B978,"&lt;&gt;"))</f>
        <v/>
      </c>
      <c r="AN978" s="22">
        <f>IF(B978="","",SUMIFS($Y$7:Y978,$AJ$7:AJ978,"&lt;&gt;No",$B$7:B978,"&lt;&gt;"))</f>
        <v/>
      </c>
    </row>
    <row r="979">
      <c r="A979" s="16" t="n"/>
      <c r="B979" s="17" t="n"/>
      <c r="C979" s="18" t="n"/>
      <c r="D979" s="18" t="n"/>
      <c r="E979" s="16" t="n"/>
      <c r="F979" s="16" t="n"/>
      <c r="G979" s="16" t="n"/>
      <c r="H979" s="16" t="n"/>
      <c r="I979" s="16" t="n"/>
      <c r="J979" s="16" t="n"/>
      <c r="K979" s="16" t="n"/>
      <c r="L979" s="16" t="n"/>
      <c r="M979" s="19" t="n"/>
      <c r="N979" s="19" t="n"/>
      <c r="O979" s="19" t="n"/>
      <c r="P979" s="19" t="n"/>
      <c r="Q979" s="19" t="n"/>
      <c r="R979" s="20" t="n"/>
      <c r="S979" s="19" t="n"/>
      <c r="T979" s="20" t="n"/>
      <c r="U979" s="20" t="n"/>
      <c r="V979" s="20" t="n"/>
      <c r="W979" s="20" t="n"/>
      <c r="X979" s="21">
        <f>IF(T979="","",T979-IF(U979="",0,U979)-IF(V979="",0,V979)-IF(W979="",0,W979))</f>
        <v/>
      </c>
      <c r="Y979" s="22">
        <f>IF(OR(R979="",R979=0,X979=""),"",X979/R979)</f>
        <v/>
      </c>
      <c r="Z979" s="16" t="n"/>
      <c r="AA979" s="16" t="n"/>
      <c r="AB979" s="16" t="n"/>
      <c r="AC979" s="16" t="n"/>
      <c r="AD979" s="16" t="n"/>
      <c r="AE979" s="16" t="n"/>
      <c r="AF979" s="16" t="n"/>
      <c r="AG979" s="16" t="n"/>
      <c r="AH979" s="23" t="n"/>
      <c r="AI979" s="21">
        <f>IF(X979="","",IF(G979="MXN",X979,IF(AH979="","",X979*AH979)))</f>
        <v/>
      </c>
      <c r="AJ979" s="16" t="n"/>
      <c r="AK979" s="24">
        <f>IF(B979="","",CHOOSE(WEEKDAY(B979,2),"Lunes","Martes","Miércoles","Jueves","Viernes","Sábado","Domingo"))</f>
        <v/>
      </c>
      <c r="AL979" s="24">
        <f>IF(C979="","",IF(HOUR(C979)&lt;6,"00-06",IF(HOUR(C979)&lt;10,"06-10",IF(HOUR(C979)&lt;14,"10-14",IF(HOUR(C979)&lt;18,"14-18",IF(HOUR(C979)&lt;22,"18-22","22-24"))))))</f>
        <v/>
      </c>
      <c r="AM979" s="21">
        <f>IF(B979="","",SUMIFS($X$7:X979,$AJ$7:AJ979,"&lt;&gt;No",$B$7:B979,"&lt;&gt;"))</f>
        <v/>
      </c>
      <c r="AN979" s="22">
        <f>IF(B979="","",SUMIFS($Y$7:Y979,$AJ$7:AJ979,"&lt;&gt;No",$B$7:B979,"&lt;&gt;"))</f>
        <v/>
      </c>
    </row>
    <row r="980">
      <c r="A980" s="16" t="n"/>
      <c r="B980" s="17" t="n"/>
      <c r="C980" s="18" t="n"/>
      <c r="D980" s="18" t="n"/>
      <c r="E980" s="16" t="n"/>
      <c r="F980" s="16" t="n"/>
      <c r="G980" s="16" t="n"/>
      <c r="H980" s="16" t="n"/>
      <c r="I980" s="16" t="n"/>
      <c r="J980" s="16" t="n"/>
      <c r="K980" s="16" t="n"/>
      <c r="L980" s="16" t="n"/>
      <c r="M980" s="19" t="n"/>
      <c r="N980" s="19" t="n"/>
      <c r="O980" s="19" t="n"/>
      <c r="P980" s="19" t="n"/>
      <c r="Q980" s="19" t="n"/>
      <c r="R980" s="20" t="n"/>
      <c r="S980" s="19" t="n"/>
      <c r="T980" s="20" t="n"/>
      <c r="U980" s="20" t="n"/>
      <c r="V980" s="20" t="n"/>
      <c r="W980" s="20" t="n"/>
      <c r="X980" s="21">
        <f>IF(T980="","",T980-IF(U980="",0,U980)-IF(V980="",0,V980)-IF(W980="",0,W980))</f>
        <v/>
      </c>
      <c r="Y980" s="22">
        <f>IF(OR(R980="",R980=0,X980=""),"",X980/R980)</f>
        <v/>
      </c>
      <c r="Z980" s="16" t="n"/>
      <c r="AA980" s="16" t="n"/>
      <c r="AB980" s="16" t="n"/>
      <c r="AC980" s="16" t="n"/>
      <c r="AD980" s="16" t="n"/>
      <c r="AE980" s="16" t="n"/>
      <c r="AF980" s="16" t="n"/>
      <c r="AG980" s="16" t="n"/>
      <c r="AH980" s="23" t="n"/>
      <c r="AI980" s="21">
        <f>IF(X980="","",IF(G980="MXN",X980,IF(AH980="","",X980*AH980)))</f>
        <v/>
      </c>
      <c r="AJ980" s="16" t="n"/>
      <c r="AK980" s="24">
        <f>IF(B980="","",CHOOSE(WEEKDAY(B980,2),"Lunes","Martes","Miércoles","Jueves","Viernes","Sábado","Domingo"))</f>
        <v/>
      </c>
      <c r="AL980" s="24">
        <f>IF(C980="","",IF(HOUR(C980)&lt;6,"00-06",IF(HOUR(C980)&lt;10,"06-10",IF(HOUR(C980)&lt;14,"10-14",IF(HOUR(C980)&lt;18,"14-18",IF(HOUR(C980)&lt;22,"18-22","22-24"))))))</f>
        <v/>
      </c>
      <c r="AM980" s="21">
        <f>IF(B980="","",SUMIFS($X$7:X980,$AJ$7:AJ980,"&lt;&gt;No",$B$7:B980,"&lt;&gt;"))</f>
        <v/>
      </c>
      <c r="AN980" s="22">
        <f>IF(B980="","",SUMIFS($Y$7:Y980,$AJ$7:AJ980,"&lt;&gt;No",$B$7:B980,"&lt;&gt;"))</f>
        <v/>
      </c>
    </row>
    <row r="981">
      <c r="A981" s="16" t="n"/>
      <c r="B981" s="17" t="n"/>
      <c r="C981" s="18" t="n"/>
      <c r="D981" s="18" t="n"/>
      <c r="E981" s="16" t="n"/>
      <c r="F981" s="16" t="n"/>
      <c r="G981" s="16" t="n"/>
      <c r="H981" s="16" t="n"/>
      <c r="I981" s="16" t="n"/>
      <c r="J981" s="16" t="n"/>
      <c r="K981" s="16" t="n"/>
      <c r="L981" s="16" t="n"/>
      <c r="M981" s="19" t="n"/>
      <c r="N981" s="19" t="n"/>
      <c r="O981" s="19" t="n"/>
      <c r="P981" s="19" t="n"/>
      <c r="Q981" s="19" t="n"/>
      <c r="R981" s="20" t="n"/>
      <c r="S981" s="19" t="n"/>
      <c r="T981" s="20" t="n"/>
      <c r="U981" s="20" t="n"/>
      <c r="V981" s="20" t="n"/>
      <c r="W981" s="20" t="n"/>
      <c r="X981" s="21">
        <f>IF(T981="","",T981-IF(U981="",0,U981)-IF(V981="",0,V981)-IF(W981="",0,W981))</f>
        <v/>
      </c>
      <c r="Y981" s="22">
        <f>IF(OR(R981="",R981=0,X981=""),"",X981/R981)</f>
        <v/>
      </c>
      <c r="Z981" s="16" t="n"/>
      <c r="AA981" s="16" t="n"/>
      <c r="AB981" s="16" t="n"/>
      <c r="AC981" s="16" t="n"/>
      <c r="AD981" s="16" t="n"/>
      <c r="AE981" s="16" t="n"/>
      <c r="AF981" s="16" t="n"/>
      <c r="AG981" s="16" t="n"/>
      <c r="AH981" s="23" t="n"/>
      <c r="AI981" s="21">
        <f>IF(X981="","",IF(G981="MXN",X981,IF(AH981="","",X981*AH981)))</f>
        <v/>
      </c>
      <c r="AJ981" s="16" t="n"/>
      <c r="AK981" s="24">
        <f>IF(B981="","",CHOOSE(WEEKDAY(B981,2),"Lunes","Martes","Miércoles","Jueves","Viernes","Sábado","Domingo"))</f>
        <v/>
      </c>
      <c r="AL981" s="24">
        <f>IF(C981="","",IF(HOUR(C981)&lt;6,"00-06",IF(HOUR(C981)&lt;10,"06-10",IF(HOUR(C981)&lt;14,"10-14",IF(HOUR(C981)&lt;18,"14-18",IF(HOUR(C981)&lt;22,"18-22","22-24"))))))</f>
        <v/>
      </c>
      <c r="AM981" s="21">
        <f>IF(B981="","",SUMIFS($X$7:X981,$AJ$7:AJ981,"&lt;&gt;No",$B$7:B981,"&lt;&gt;"))</f>
        <v/>
      </c>
      <c r="AN981" s="22">
        <f>IF(B981="","",SUMIFS($Y$7:Y981,$AJ$7:AJ981,"&lt;&gt;No",$B$7:B981,"&lt;&gt;"))</f>
        <v/>
      </c>
    </row>
    <row r="982">
      <c r="A982" s="16" t="n"/>
      <c r="B982" s="17" t="n"/>
      <c r="C982" s="18" t="n"/>
      <c r="D982" s="18" t="n"/>
      <c r="E982" s="16" t="n"/>
      <c r="F982" s="16" t="n"/>
      <c r="G982" s="16" t="n"/>
      <c r="H982" s="16" t="n"/>
      <c r="I982" s="16" t="n"/>
      <c r="J982" s="16" t="n"/>
      <c r="K982" s="16" t="n"/>
      <c r="L982" s="16" t="n"/>
      <c r="M982" s="19" t="n"/>
      <c r="N982" s="19" t="n"/>
      <c r="O982" s="19" t="n"/>
      <c r="P982" s="19" t="n"/>
      <c r="Q982" s="19" t="n"/>
      <c r="R982" s="20" t="n"/>
      <c r="S982" s="19" t="n"/>
      <c r="T982" s="20" t="n"/>
      <c r="U982" s="20" t="n"/>
      <c r="V982" s="20" t="n"/>
      <c r="W982" s="20" t="n"/>
      <c r="X982" s="21">
        <f>IF(T982="","",T982-IF(U982="",0,U982)-IF(V982="",0,V982)-IF(W982="",0,W982))</f>
        <v/>
      </c>
      <c r="Y982" s="22">
        <f>IF(OR(R982="",R982=0,X982=""),"",X982/R982)</f>
        <v/>
      </c>
      <c r="Z982" s="16" t="n"/>
      <c r="AA982" s="16" t="n"/>
      <c r="AB982" s="16" t="n"/>
      <c r="AC982" s="16" t="n"/>
      <c r="AD982" s="16" t="n"/>
      <c r="AE982" s="16" t="n"/>
      <c r="AF982" s="16" t="n"/>
      <c r="AG982" s="16" t="n"/>
      <c r="AH982" s="23" t="n"/>
      <c r="AI982" s="21">
        <f>IF(X982="","",IF(G982="MXN",X982,IF(AH982="","",X982*AH982)))</f>
        <v/>
      </c>
      <c r="AJ982" s="16" t="n"/>
      <c r="AK982" s="24">
        <f>IF(B982="","",CHOOSE(WEEKDAY(B982,2),"Lunes","Martes","Miércoles","Jueves","Viernes","Sábado","Domingo"))</f>
        <v/>
      </c>
      <c r="AL982" s="24">
        <f>IF(C982="","",IF(HOUR(C982)&lt;6,"00-06",IF(HOUR(C982)&lt;10,"06-10",IF(HOUR(C982)&lt;14,"10-14",IF(HOUR(C982)&lt;18,"14-18",IF(HOUR(C982)&lt;22,"18-22","22-24"))))))</f>
        <v/>
      </c>
      <c r="AM982" s="21">
        <f>IF(B982="","",SUMIFS($X$7:X982,$AJ$7:AJ982,"&lt;&gt;No",$B$7:B982,"&lt;&gt;"))</f>
        <v/>
      </c>
      <c r="AN982" s="22">
        <f>IF(B982="","",SUMIFS($Y$7:Y982,$AJ$7:AJ982,"&lt;&gt;No",$B$7:B982,"&lt;&gt;"))</f>
        <v/>
      </c>
    </row>
    <row r="983">
      <c r="A983" s="16" t="n"/>
      <c r="B983" s="17" t="n"/>
      <c r="C983" s="18" t="n"/>
      <c r="D983" s="18" t="n"/>
      <c r="E983" s="16" t="n"/>
      <c r="F983" s="16" t="n"/>
      <c r="G983" s="16" t="n"/>
      <c r="H983" s="16" t="n"/>
      <c r="I983" s="16" t="n"/>
      <c r="J983" s="16" t="n"/>
      <c r="K983" s="16" t="n"/>
      <c r="L983" s="16" t="n"/>
      <c r="M983" s="19" t="n"/>
      <c r="N983" s="19" t="n"/>
      <c r="O983" s="19" t="n"/>
      <c r="P983" s="19" t="n"/>
      <c r="Q983" s="19" t="n"/>
      <c r="R983" s="20" t="n"/>
      <c r="S983" s="19" t="n"/>
      <c r="T983" s="20" t="n"/>
      <c r="U983" s="20" t="n"/>
      <c r="V983" s="20" t="n"/>
      <c r="W983" s="20" t="n"/>
      <c r="X983" s="21">
        <f>IF(T983="","",T983-IF(U983="",0,U983)-IF(V983="",0,V983)-IF(W983="",0,W983))</f>
        <v/>
      </c>
      <c r="Y983" s="22">
        <f>IF(OR(R983="",R983=0,X983=""),"",X983/R983)</f>
        <v/>
      </c>
      <c r="Z983" s="16" t="n"/>
      <c r="AA983" s="16" t="n"/>
      <c r="AB983" s="16" t="n"/>
      <c r="AC983" s="16" t="n"/>
      <c r="AD983" s="16" t="n"/>
      <c r="AE983" s="16" t="n"/>
      <c r="AF983" s="16" t="n"/>
      <c r="AG983" s="16" t="n"/>
      <c r="AH983" s="23" t="n"/>
      <c r="AI983" s="21">
        <f>IF(X983="","",IF(G983="MXN",X983,IF(AH983="","",X983*AH983)))</f>
        <v/>
      </c>
      <c r="AJ983" s="16" t="n"/>
      <c r="AK983" s="24">
        <f>IF(B983="","",CHOOSE(WEEKDAY(B983,2),"Lunes","Martes","Miércoles","Jueves","Viernes","Sábado","Domingo"))</f>
        <v/>
      </c>
      <c r="AL983" s="24">
        <f>IF(C983="","",IF(HOUR(C983)&lt;6,"00-06",IF(HOUR(C983)&lt;10,"06-10",IF(HOUR(C983)&lt;14,"10-14",IF(HOUR(C983)&lt;18,"14-18",IF(HOUR(C983)&lt;22,"18-22","22-24"))))))</f>
        <v/>
      </c>
      <c r="AM983" s="21">
        <f>IF(B983="","",SUMIFS($X$7:X983,$AJ$7:AJ983,"&lt;&gt;No",$B$7:B983,"&lt;&gt;"))</f>
        <v/>
      </c>
      <c r="AN983" s="22">
        <f>IF(B983="","",SUMIFS($Y$7:Y983,$AJ$7:AJ983,"&lt;&gt;No",$B$7:B983,"&lt;&gt;"))</f>
        <v/>
      </c>
    </row>
    <row r="984">
      <c r="A984" s="16" t="n"/>
      <c r="B984" s="17" t="n"/>
      <c r="C984" s="18" t="n"/>
      <c r="D984" s="18" t="n"/>
      <c r="E984" s="16" t="n"/>
      <c r="F984" s="16" t="n"/>
      <c r="G984" s="16" t="n"/>
      <c r="H984" s="16" t="n"/>
      <c r="I984" s="16" t="n"/>
      <c r="J984" s="16" t="n"/>
      <c r="K984" s="16" t="n"/>
      <c r="L984" s="16" t="n"/>
      <c r="M984" s="19" t="n"/>
      <c r="N984" s="19" t="n"/>
      <c r="O984" s="19" t="n"/>
      <c r="P984" s="19" t="n"/>
      <c r="Q984" s="19" t="n"/>
      <c r="R984" s="20" t="n"/>
      <c r="S984" s="19" t="n"/>
      <c r="T984" s="20" t="n"/>
      <c r="U984" s="20" t="n"/>
      <c r="V984" s="20" t="n"/>
      <c r="W984" s="20" t="n"/>
      <c r="X984" s="21">
        <f>IF(T984="","",T984-IF(U984="",0,U984)-IF(V984="",0,V984)-IF(W984="",0,W984))</f>
        <v/>
      </c>
      <c r="Y984" s="22">
        <f>IF(OR(R984="",R984=0,X984=""),"",X984/R984)</f>
        <v/>
      </c>
      <c r="Z984" s="16" t="n"/>
      <c r="AA984" s="16" t="n"/>
      <c r="AB984" s="16" t="n"/>
      <c r="AC984" s="16" t="n"/>
      <c r="AD984" s="16" t="n"/>
      <c r="AE984" s="16" t="n"/>
      <c r="AF984" s="16" t="n"/>
      <c r="AG984" s="16" t="n"/>
      <c r="AH984" s="23" t="n"/>
      <c r="AI984" s="21">
        <f>IF(X984="","",IF(G984="MXN",X984,IF(AH984="","",X984*AH984)))</f>
        <v/>
      </c>
      <c r="AJ984" s="16" t="n"/>
      <c r="AK984" s="24">
        <f>IF(B984="","",CHOOSE(WEEKDAY(B984,2),"Lunes","Martes","Miércoles","Jueves","Viernes","Sábado","Domingo"))</f>
        <v/>
      </c>
      <c r="AL984" s="24">
        <f>IF(C984="","",IF(HOUR(C984)&lt;6,"00-06",IF(HOUR(C984)&lt;10,"06-10",IF(HOUR(C984)&lt;14,"10-14",IF(HOUR(C984)&lt;18,"14-18",IF(HOUR(C984)&lt;22,"18-22","22-24"))))))</f>
        <v/>
      </c>
      <c r="AM984" s="21">
        <f>IF(B984="","",SUMIFS($X$7:X984,$AJ$7:AJ984,"&lt;&gt;No",$B$7:B984,"&lt;&gt;"))</f>
        <v/>
      </c>
      <c r="AN984" s="22">
        <f>IF(B984="","",SUMIFS($Y$7:Y984,$AJ$7:AJ984,"&lt;&gt;No",$B$7:B984,"&lt;&gt;"))</f>
        <v/>
      </c>
    </row>
    <row r="985">
      <c r="A985" s="16" t="n"/>
      <c r="B985" s="17" t="n"/>
      <c r="C985" s="18" t="n"/>
      <c r="D985" s="18" t="n"/>
      <c r="E985" s="16" t="n"/>
      <c r="F985" s="16" t="n"/>
      <c r="G985" s="16" t="n"/>
      <c r="H985" s="16" t="n"/>
      <c r="I985" s="16" t="n"/>
      <c r="J985" s="16" t="n"/>
      <c r="K985" s="16" t="n"/>
      <c r="L985" s="16" t="n"/>
      <c r="M985" s="19" t="n"/>
      <c r="N985" s="19" t="n"/>
      <c r="O985" s="19" t="n"/>
      <c r="P985" s="19" t="n"/>
      <c r="Q985" s="19" t="n"/>
      <c r="R985" s="20" t="n"/>
      <c r="S985" s="19" t="n"/>
      <c r="T985" s="20" t="n"/>
      <c r="U985" s="20" t="n"/>
      <c r="V985" s="20" t="n"/>
      <c r="W985" s="20" t="n"/>
      <c r="X985" s="21">
        <f>IF(T985="","",T985-IF(U985="",0,U985)-IF(V985="",0,V985)-IF(W985="",0,W985))</f>
        <v/>
      </c>
      <c r="Y985" s="22">
        <f>IF(OR(R985="",R985=0,X985=""),"",X985/R985)</f>
        <v/>
      </c>
      <c r="Z985" s="16" t="n"/>
      <c r="AA985" s="16" t="n"/>
      <c r="AB985" s="16" t="n"/>
      <c r="AC985" s="16" t="n"/>
      <c r="AD985" s="16" t="n"/>
      <c r="AE985" s="16" t="n"/>
      <c r="AF985" s="16" t="n"/>
      <c r="AG985" s="16" t="n"/>
      <c r="AH985" s="23" t="n"/>
      <c r="AI985" s="21">
        <f>IF(X985="","",IF(G985="MXN",X985,IF(AH985="","",X985*AH985)))</f>
        <v/>
      </c>
      <c r="AJ985" s="16" t="n"/>
      <c r="AK985" s="24">
        <f>IF(B985="","",CHOOSE(WEEKDAY(B985,2),"Lunes","Martes","Miércoles","Jueves","Viernes","Sábado","Domingo"))</f>
        <v/>
      </c>
      <c r="AL985" s="24">
        <f>IF(C985="","",IF(HOUR(C985)&lt;6,"00-06",IF(HOUR(C985)&lt;10,"06-10",IF(HOUR(C985)&lt;14,"10-14",IF(HOUR(C985)&lt;18,"14-18",IF(HOUR(C985)&lt;22,"18-22","22-24"))))))</f>
        <v/>
      </c>
      <c r="AM985" s="21">
        <f>IF(B985="","",SUMIFS($X$7:X985,$AJ$7:AJ985,"&lt;&gt;No",$B$7:B985,"&lt;&gt;"))</f>
        <v/>
      </c>
      <c r="AN985" s="22">
        <f>IF(B985="","",SUMIFS($Y$7:Y985,$AJ$7:AJ985,"&lt;&gt;No",$B$7:B985,"&lt;&gt;"))</f>
        <v/>
      </c>
    </row>
    <row r="986">
      <c r="A986" s="16" t="n"/>
      <c r="B986" s="17" t="n"/>
      <c r="C986" s="18" t="n"/>
      <c r="D986" s="18" t="n"/>
      <c r="E986" s="16" t="n"/>
      <c r="F986" s="16" t="n"/>
      <c r="G986" s="16" t="n"/>
      <c r="H986" s="16" t="n"/>
      <c r="I986" s="16" t="n"/>
      <c r="J986" s="16" t="n"/>
      <c r="K986" s="16" t="n"/>
      <c r="L986" s="16" t="n"/>
      <c r="M986" s="19" t="n"/>
      <c r="N986" s="19" t="n"/>
      <c r="O986" s="19" t="n"/>
      <c r="P986" s="19" t="n"/>
      <c r="Q986" s="19" t="n"/>
      <c r="R986" s="20" t="n"/>
      <c r="S986" s="19" t="n"/>
      <c r="T986" s="20" t="n"/>
      <c r="U986" s="20" t="n"/>
      <c r="V986" s="20" t="n"/>
      <c r="W986" s="20" t="n"/>
      <c r="X986" s="21">
        <f>IF(T986="","",T986-IF(U986="",0,U986)-IF(V986="",0,V986)-IF(W986="",0,W986))</f>
        <v/>
      </c>
      <c r="Y986" s="22">
        <f>IF(OR(R986="",R986=0,X986=""),"",X986/R986)</f>
        <v/>
      </c>
      <c r="Z986" s="16" t="n"/>
      <c r="AA986" s="16" t="n"/>
      <c r="AB986" s="16" t="n"/>
      <c r="AC986" s="16" t="n"/>
      <c r="AD986" s="16" t="n"/>
      <c r="AE986" s="16" t="n"/>
      <c r="AF986" s="16" t="n"/>
      <c r="AG986" s="16" t="n"/>
      <c r="AH986" s="23" t="n"/>
      <c r="AI986" s="21">
        <f>IF(X986="","",IF(G986="MXN",X986,IF(AH986="","",X986*AH986)))</f>
        <v/>
      </c>
      <c r="AJ986" s="16" t="n"/>
      <c r="AK986" s="24">
        <f>IF(B986="","",CHOOSE(WEEKDAY(B986,2),"Lunes","Martes","Miércoles","Jueves","Viernes","Sábado","Domingo"))</f>
        <v/>
      </c>
      <c r="AL986" s="24">
        <f>IF(C986="","",IF(HOUR(C986)&lt;6,"00-06",IF(HOUR(C986)&lt;10,"06-10",IF(HOUR(C986)&lt;14,"10-14",IF(HOUR(C986)&lt;18,"14-18",IF(HOUR(C986)&lt;22,"18-22","22-24"))))))</f>
        <v/>
      </c>
      <c r="AM986" s="21">
        <f>IF(B986="","",SUMIFS($X$7:X986,$AJ$7:AJ986,"&lt;&gt;No",$B$7:B986,"&lt;&gt;"))</f>
        <v/>
      </c>
      <c r="AN986" s="22">
        <f>IF(B986="","",SUMIFS($Y$7:Y986,$AJ$7:AJ986,"&lt;&gt;No",$B$7:B986,"&lt;&gt;"))</f>
        <v/>
      </c>
    </row>
    <row r="987">
      <c r="A987" s="16" t="n"/>
      <c r="B987" s="17" t="n"/>
      <c r="C987" s="18" t="n"/>
      <c r="D987" s="18" t="n"/>
      <c r="E987" s="16" t="n"/>
      <c r="F987" s="16" t="n"/>
      <c r="G987" s="16" t="n"/>
      <c r="H987" s="16" t="n"/>
      <c r="I987" s="16" t="n"/>
      <c r="J987" s="16" t="n"/>
      <c r="K987" s="16" t="n"/>
      <c r="L987" s="16" t="n"/>
      <c r="M987" s="19" t="n"/>
      <c r="N987" s="19" t="n"/>
      <c r="O987" s="19" t="n"/>
      <c r="P987" s="19" t="n"/>
      <c r="Q987" s="19" t="n"/>
      <c r="R987" s="20" t="n"/>
      <c r="S987" s="19" t="n"/>
      <c r="T987" s="20" t="n"/>
      <c r="U987" s="20" t="n"/>
      <c r="V987" s="20" t="n"/>
      <c r="W987" s="20" t="n"/>
      <c r="X987" s="21">
        <f>IF(T987="","",T987-IF(U987="",0,U987)-IF(V987="",0,V987)-IF(W987="",0,W987))</f>
        <v/>
      </c>
      <c r="Y987" s="22">
        <f>IF(OR(R987="",R987=0,X987=""),"",X987/R987)</f>
        <v/>
      </c>
      <c r="Z987" s="16" t="n"/>
      <c r="AA987" s="16" t="n"/>
      <c r="AB987" s="16" t="n"/>
      <c r="AC987" s="16" t="n"/>
      <c r="AD987" s="16" t="n"/>
      <c r="AE987" s="16" t="n"/>
      <c r="AF987" s="16" t="n"/>
      <c r="AG987" s="16" t="n"/>
      <c r="AH987" s="23" t="n"/>
      <c r="AI987" s="21">
        <f>IF(X987="","",IF(G987="MXN",X987,IF(AH987="","",X987*AH987)))</f>
        <v/>
      </c>
      <c r="AJ987" s="16" t="n"/>
      <c r="AK987" s="24">
        <f>IF(B987="","",CHOOSE(WEEKDAY(B987,2),"Lunes","Martes","Miércoles","Jueves","Viernes","Sábado","Domingo"))</f>
        <v/>
      </c>
      <c r="AL987" s="24">
        <f>IF(C987="","",IF(HOUR(C987)&lt;6,"00-06",IF(HOUR(C987)&lt;10,"06-10",IF(HOUR(C987)&lt;14,"10-14",IF(HOUR(C987)&lt;18,"14-18",IF(HOUR(C987)&lt;22,"18-22","22-24"))))))</f>
        <v/>
      </c>
      <c r="AM987" s="21">
        <f>IF(B987="","",SUMIFS($X$7:X987,$AJ$7:AJ987,"&lt;&gt;No",$B$7:B987,"&lt;&gt;"))</f>
        <v/>
      </c>
      <c r="AN987" s="22">
        <f>IF(B987="","",SUMIFS($Y$7:Y987,$AJ$7:AJ987,"&lt;&gt;No",$B$7:B987,"&lt;&gt;"))</f>
        <v/>
      </c>
    </row>
    <row r="988">
      <c r="A988" s="16" t="n"/>
      <c r="B988" s="17" t="n"/>
      <c r="C988" s="18" t="n"/>
      <c r="D988" s="18" t="n"/>
      <c r="E988" s="16" t="n"/>
      <c r="F988" s="16" t="n"/>
      <c r="G988" s="16" t="n"/>
      <c r="H988" s="16" t="n"/>
      <c r="I988" s="16" t="n"/>
      <c r="J988" s="16" t="n"/>
      <c r="K988" s="16" t="n"/>
      <c r="L988" s="16" t="n"/>
      <c r="M988" s="19" t="n"/>
      <c r="N988" s="19" t="n"/>
      <c r="O988" s="19" t="n"/>
      <c r="P988" s="19" t="n"/>
      <c r="Q988" s="19" t="n"/>
      <c r="R988" s="20" t="n"/>
      <c r="S988" s="19" t="n"/>
      <c r="T988" s="20" t="n"/>
      <c r="U988" s="20" t="n"/>
      <c r="V988" s="20" t="n"/>
      <c r="W988" s="20" t="n"/>
      <c r="X988" s="21">
        <f>IF(T988="","",T988-IF(U988="",0,U988)-IF(V988="",0,V988)-IF(W988="",0,W988))</f>
        <v/>
      </c>
      <c r="Y988" s="22">
        <f>IF(OR(R988="",R988=0,X988=""),"",X988/R988)</f>
        <v/>
      </c>
      <c r="Z988" s="16" t="n"/>
      <c r="AA988" s="16" t="n"/>
      <c r="AB988" s="16" t="n"/>
      <c r="AC988" s="16" t="n"/>
      <c r="AD988" s="16" t="n"/>
      <c r="AE988" s="16" t="n"/>
      <c r="AF988" s="16" t="n"/>
      <c r="AG988" s="16" t="n"/>
      <c r="AH988" s="23" t="n"/>
      <c r="AI988" s="21">
        <f>IF(X988="","",IF(G988="MXN",X988,IF(AH988="","",X988*AH988)))</f>
        <v/>
      </c>
      <c r="AJ988" s="16" t="n"/>
      <c r="AK988" s="24">
        <f>IF(B988="","",CHOOSE(WEEKDAY(B988,2),"Lunes","Martes","Miércoles","Jueves","Viernes","Sábado","Domingo"))</f>
        <v/>
      </c>
      <c r="AL988" s="24">
        <f>IF(C988="","",IF(HOUR(C988)&lt;6,"00-06",IF(HOUR(C988)&lt;10,"06-10",IF(HOUR(C988)&lt;14,"10-14",IF(HOUR(C988)&lt;18,"14-18",IF(HOUR(C988)&lt;22,"18-22","22-24"))))))</f>
        <v/>
      </c>
      <c r="AM988" s="21">
        <f>IF(B988="","",SUMIFS($X$7:X988,$AJ$7:AJ988,"&lt;&gt;No",$B$7:B988,"&lt;&gt;"))</f>
        <v/>
      </c>
      <c r="AN988" s="22">
        <f>IF(B988="","",SUMIFS($Y$7:Y988,$AJ$7:AJ988,"&lt;&gt;No",$B$7:B988,"&lt;&gt;"))</f>
        <v/>
      </c>
    </row>
    <row r="989">
      <c r="A989" s="16" t="n"/>
      <c r="B989" s="17" t="n"/>
      <c r="C989" s="18" t="n"/>
      <c r="D989" s="18" t="n"/>
      <c r="E989" s="16" t="n"/>
      <c r="F989" s="16" t="n"/>
      <c r="G989" s="16" t="n"/>
      <c r="H989" s="16" t="n"/>
      <c r="I989" s="16" t="n"/>
      <c r="J989" s="16" t="n"/>
      <c r="K989" s="16" t="n"/>
      <c r="L989" s="16" t="n"/>
      <c r="M989" s="19" t="n"/>
      <c r="N989" s="19" t="n"/>
      <c r="O989" s="19" t="n"/>
      <c r="P989" s="19" t="n"/>
      <c r="Q989" s="19" t="n"/>
      <c r="R989" s="20" t="n"/>
      <c r="S989" s="19" t="n"/>
      <c r="T989" s="20" t="n"/>
      <c r="U989" s="20" t="n"/>
      <c r="V989" s="20" t="n"/>
      <c r="W989" s="20" t="n"/>
      <c r="X989" s="21">
        <f>IF(T989="","",T989-IF(U989="",0,U989)-IF(V989="",0,V989)-IF(W989="",0,W989))</f>
        <v/>
      </c>
      <c r="Y989" s="22">
        <f>IF(OR(R989="",R989=0,X989=""),"",X989/R989)</f>
        <v/>
      </c>
      <c r="Z989" s="16" t="n"/>
      <c r="AA989" s="16" t="n"/>
      <c r="AB989" s="16" t="n"/>
      <c r="AC989" s="16" t="n"/>
      <c r="AD989" s="16" t="n"/>
      <c r="AE989" s="16" t="n"/>
      <c r="AF989" s="16" t="n"/>
      <c r="AG989" s="16" t="n"/>
      <c r="AH989" s="23" t="n"/>
      <c r="AI989" s="21">
        <f>IF(X989="","",IF(G989="MXN",X989,IF(AH989="","",X989*AH989)))</f>
        <v/>
      </c>
      <c r="AJ989" s="16" t="n"/>
      <c r="AK989" s="24">
        <f>IF(B989="","",CHOOSE(WEEKDAY(B989,2),"Lunes","Martes","Miércoles","Jueves","Viernes","Sábado","Domingo"))</f>
        <v/>
      </c>
      <c r="AL989" s="24">
        <f>IF(C989="","",IF(HOUR(C989)&lt;6,"00-06",IF(HOUR(C989)&lt;10,"06-10",IF(HOUR(C989)&lt;14,"10-14",IF(HOUR(C989)&lt;18,"14-18",IF(HOUR(C989)&lt;22,"18-22","22-24"))))))</f>
        <v/>
      </c>
      <c r="AM989" s="21">
        <f>IF(B989="","",SUMIFS($X$7:X989,$AJ$7:AJ989,"&lt;&gt;No",$B$7:B989,"&lt;&gt;"))</f>
        <v/>
      </c>
      <c r="AN989" s="22">
        <f>IF(B989="","",SUMIFS($Y$7:Y989,$AJ$7:AJ989,"&lt;&gt;No",$B$7:B989,"&lt;&gt;"))</f>
        <v/>
      </c>
    </row>
    <row r="990">
      <c r="A990" s="16" t="n"/>
      <c r="B990" s="17" t="n"/>
      <c r="C990" s="18" t="n"/>
      <c r="D990" s="18" t="n"/>
      <c r="E990" s="16" t="n"/>
      <c r="F990" s="16" t="n"/>
      <c r="G990" s="16" t="n"/>
      <c r="H990" s="16" t="n"/>
      <c r="I990" s="16" t="n"/>
      <c r="J990" s="16" t="n"/>
      <c r="K990" s="16" t="n"/>
      <c r="L990" s="16" t="n"/>
      <c r="M990" s="19" t="n"/>
      <c r="N990" s="19" t="n"/>
      <c r="O990" s="19" t="n"/>
      <c r="P990" s="19" t="n"/>
      <c r="Q990" s="19" t="n"/>
      <c r="R990" s="20" t="n"/>
      <c r="S990" s="19" t="n"/>
      <c r="T990" s="20" t="n"/>
      <c r="U990" s="20" t="n"/>
      <c r="V990" s="20" t="n"/>
      <c r="W990" s="20" t="n"/>
      <c r="X990" s="21">
        <f>IF(T990="","",T990-IF(U990="",0,U990)-IF(V990="",0,V990)-IF(W990="",0,W990))</f>
        <v/>
      </c>
      <c r="Y990" s="22">
        <f>IF(OR(R990="",R990=0,X990=""),"",X990/R990)</f>
        <v/>
      </c>
      <c r="Z990" s="16" t="n"/>
      <c r="AA990" s="16" t="n"/>
      <c r="AB990" s="16" t="n"/>
      <c r="AC990" s="16" t="n"/>
      <c r="AD990" s="16" t="n"/>
      <c r="AE990" s="16" t="n"/>
      <c r="AF990" s="16" t="n"/>
      <c r="AG990" s="16" t="n"/>
      <c r="AH990" s="23" t="n"/>
      <c r="AI990" s="21">
        <f>IF(X990="","",IF(G990="MXN",X990,IF(AH990="","",X990*AH990)))</f>
        <v/>
      </c>
      <c r="AJ990" s="16" t="n"/>
      <c r="AK990" s="24">
        <f>IF(B990="","",CHOOSE(WEEKDAY(B990,2),"Lunes","Martes","Miércoles","Jueves","Viernes","Sábado","Domingo"))</f>
        <v/>
      </c>
      <c r="AL990" s="24">
        <f>IF(C990="","",IF(HOUR(C990)&lt;6,"00-06",IF(HOUR(C990)&lt;10,"06-10",IF(HOUR(C990)&lt;14,"10-14",IF(HOUR(C990)&lt;18,"14-18",IF(HOUR(C990)&lt;22,"18-22","22-24"))))))</f>
        <v/>
      </c>
      <c r="AM990" s="21">
        <f>IF(B990="","",SUMIFS($X$7:X990,$AJ$7:AJ990,"&lt;&gt;No",$B$7:B990,"&lt;&gt;"))</f>
        <v/>
      </c>
      <c r="AN990" s="22">
        <f>IF(B990="","",SUMIFS($Y$7:Y990,$AJ$7:AJ990,"&lt;&gt;No",$B$7:B990,"&lt;&gt;"))</f>
        <v/>
      </c>
    </row>
    <row r="991">
      <c r="A991" s="16" t="n"/>
      <c r="B991" s="17" t="n"/>
      <c r="C991" s="18" t="n"/>
      <c r="D991" s="18" t="n"/>
      <c r="E991" s="16" t="n"/>
      <c r="F991" s="16" t="n"/>
      <c r="G991" s="16" t="n"/>
      <c r="H991" s="16" t="n"/>
      <c r="I991" s="16" t="n"/>
      <c r="J991" s="16" t="n"/>
      <c r="K991" s="16" t="n"/>
      <c r="L991" s="16" t="n"/>
      <c r="M991" s="19" t="n"/>
      <c r="N991" s="19" t="n"/>
      <c r="O991" s="19" t="n"/>
      <c r="P991" s="19" t="n"/>
      <c r="Q991" s="19" t="n"/>
      <c r="R991" s="20" t="n"/>
      <c r="S991" s="19" t="n"/>
      <c r="T991" s="20" t="n"/>
      <c r="U991" s="20" t="n"/>
      <c r="V991" s="20" t="n"/>
      <c r="W991" s="20" t="n"/>
      <c r="X991" s="21">
        <f>IF(T991="","",T991-IF(U991="",0,U991)-IF(V991="",0,V991)-IF(W991="",0,W991))</f>
        <v/>
      </c>
      <c r="Y991" s="22">
        <f>IF(OR(R991="",R991=0,X991=""),"",X991/R991)</f>
        <v/>
      </c>
      <c r="Z991" s="16" t="n"/>
      <c r="AA991" s="16" t="n"/>
      <c r="AB991" s="16" t="n"/>
      <c r="AC991" s="16" t="n"/>
      <c r="AD991" s="16" t="n"/>
      <c r="AE991" s="16" t="n"/>
      <c r="AF991" s="16" t="n"/>
      <c r="AG991" s="16" t="n"/>
      <c r="AH991" s="23" t="n"/>
      <c r="AI991" s="21">
        <f>IF(X991="","",IF(G991="MXN",X991,IF(AH991="","",X991*AH991)))</f>
        <v/>
      </c>
      <c r="AJ991" s="16" t="n"/>
      <c r="AK991" s="24">
        <f>IF(B991="","",CHOOSE(WEEKDAY(B991,2),"Lunes","Martes","Miércoles","Jueves","Viernes","Sábado","Domingo"))</f>
        <v/>
      </c>
      <c r="AL991" s="24">
        <f>IF(C991="","",IF(HOUR(C991)&lt;6,"00-06",IF(HOUR(C991)&lt;10,"06-10",IF(HOUR(C991)&lt;14,"10-14",IF(HOUR(C991)&lt;18,"14-18",IF(HOUR(C991)&lt;22,"18-22","22-24"))))))</f>
        <v/>
      </c>
      <c r="AM991" s="21">
        <f>IF(B991="","",SUMIFS($X$7:X991,$AJ$7:AJ991,"&lt;&gt;No",$B$7:B991,"&lt;&gt;"))</f>
        <v/>
      </c>
      <c r="AN991" s="22">
        <f>IF(B991="","",SUMIFS($Y$7:Y991,$AJ$7:AJ991,"&lt;&gt;No",$B$7:B991,"&lt;&gt;"))</f>
        <v/>
      </c>
    </row>
    <row r="992">
      <c r="A992" s="16" t="n"/>
      <c r="B992" s="17" t="n"/>
      <c r="C992" s="18" t="n"/>
      <c r="D992" s="18" t="n"/>
      <c r="E992" s="16" t="n"/>
      <c r="F992" s="16" t="n"/>
      <c r="G992" s="16" t="n"/>
      <c r="H992" s="16" t="n"/>
      <c r="I992" s="16" t="n"/>
      <c r="J992" s="16" t="n"/>
      <c r="K992" s="16" t="n"/>
      <c r="L992" s="16" t="n"/>
      <c r="M992" s="19" t="n"/>
      <c r="N992" s="19" t="n"/>
      <c r="O992" s="19" t="n"/>
      <c r="P992" s="19" t="n"/>
      <c r="Q992" s="19" t="n"/>
      <c r="R992" s="20" t="n"/>
      <c r="S992" s="19" t="n"/>
      <c r="T992" s="20" t="n"/>
      <c r="U992" s="20" t="n"/>
      <c r="V992" s="20" t="n"/>
      <c r="W992" s="20" t="n"/>
      <c r="X992" s="21">
        <f>IF(T992="","",T992-IF(U992="",0,U992)-IF(V992="",0,V992)-IF(W992="",0,W992))</f>
        <v/>
      </c>
      <c r="Y992" s="22">
        <f>IF(OR(R992="",R992=0,X992=""),"",X992/R992)</f>
        <v/>
      </c>
      <c r="Z992" s="16" t="n"/>
      <c r="AA992" s="16" t="n"/>
      <c r="AB992" s="16" t="n"/>
      <c r="AC992" s="16" t="n"/>
      <c r="AD992" s="16" t="n"/>
      <c r="AE992" s="16" t="n"/>
      <c r="AF992" s="16" t="n"/>
      <c r="AG992" s="16" t="n"/>
      <c r="AH992" s="23" t="n"/>
      <c r="AI992" s="21">
        <f>IF(X992="","",IF(G992="MXN",X992,IF(AH992="","",X992*AH992)))</f>
        <v/>
      </c>
      <c r="AJ992" s="16" t="n"/>
      <c r="AK992" s="24">
        <f>IF(B992="","",CHOOSE(WEEKDAY(B992,2),"Lunes","Martes","Miércoles","Jueves","Viernes","Sábado","Domingo"))</f>
        <v/>
      </c>
      <c r="AL992" s="24">
        <f>IF(C992="","",IF(HOUR(C992)&lt;6,"00-06",IF(HOUR(C992)&lt;10,"06-10",IF(HOUR(C992)&lt;14,"10-14",IF(HOUR(C992)&lt;18,"14-18",IF(HOUR(C992)&lt;22,"18-22","22-24"))))))</f>
        <v/>
      </c>
      <c r="AM992" s="21">
        <f>IF(B992="","",SUMIFS($X$7:X992,$AJ$7:AJ992,"&lt;&gt;No",$B$7:B992,"&lt;&gt;"))</f>
        <v/>
      </c>
      <c r="AN992" s="22">
        <f>IF(B992="","",SUMIFS($Y$7:Y992,$AJ$7:AJ992,"&lt;&gt;No",$B$7:B992,"&lt;&gt;"))</f>
        <v/>
      </c>
    </row>
    <row r="993">
      <c r="A993" s="16" t="n"/>
      <c r="B993" s="17" t="n"/>
      <c r="C993" s="18" t="n"/>
      <c r="D993" s="18" t="n"/>
      <c r="E993" s="16" t="n"/>
      <c r="F993" s="16" t="n"/>
      <c r="G993" s="16" t="n"/>
      <c r="H993" s="16" t="n"/>
      <c r="I993" s="16" t="n"/>
      <c r="J993" s="16" t="n"/>
      <c r="K993" s="16" t="n"/>
      <c r="L993" s="16" t="n"/>
      <c r="M993" s="19" t="n"/>
      <c r="N993" s="19" t="n"/>
      <c r="O993" s="19" t="n"/>
      <c r="P993" s="19" t="n"/>
      <c r="Q993" s="19" t="n"/>
      <c r="R993" s="20" t="n"/>
      <c r="S993" s="19" t="n"/>
      <c r="T993" s="20" t="n"/>
      <c r="U993" s="20" t="n"/>
      <c r="V993" s="20" t="n"/>
      <c r="W993" s="20" t="n"/>
      <c r="X993" s="21">
        <f>IF(T993="","",T993-IF(U993="",0,U993)-IF(V993="",0,V993)-IF(W993="",0,W993))</f>
        <v/>
      </c>
      <c r="Y993" s="22">
        <f>IF(OR(R993="",R993=0,X993=""),"",X993/R993)</f>
        <v/>
      </c>
      <c r="Z993" s="16" t="n"/>
      <c r="AA993" s="16" t="n"/>
      <c r="AB993" s="16" t="n"/>
      <c r="AC993" s="16" t="n"/>
      <c r="AD993" s="16" t="n"/>
      <c r="AE993" s="16" t="n"/>
      <c r="AF993" s="16" t="n"/>
      <c r="AG993" s="16" t="n"/>
      <c r="AH993" s="23" t="n"/>
      <c r="AI993" s="21">
        <f>IF(X993="","",IF(G993="MXN",X993,IF(AH993="","",X993*AH993)))</f>
        <v/>
      </c>
      <c r="AJ993" s="16" t="n"/>
      <c r="AK993" s="24">
        <f>IF(B993="","",CHOOSE(WEEKDAY(B993,2),"Lunes","Martes","Miércoles","Jueves","Viernes","Sábado","Domingo"))</f>
        <v/>
      </c>
      <c r="AL993" s="24">
        <f>IF(C993="","",IF(HOUR(C993)&lt;6,"00-06",IF(HOUR(C993)&lt;10,"06-10",IF(HOUR(C993)&lt;14,"10-14",IF(HOUR(C993)&lt;18,"14-18",IF(HOUR(C993)&lt;22,"18-22","22-24"))))))</f>
        <v/>
      </c>
      <c r="AM993" s="21">
        <f>IF(B993="","",SUMIFS($X$7:X993,$AJ$7:AJ993,"&lt;&gt;No",$B$7:B993,"&lt;&gt;"))</f>
        <v/>
      </c>
      <c r="AN993" s="22">
        <f>IF(B993="","",SUMIFS($Y$7:Y993,$AJ$7:AJ993,"&lt;&gt;No",$B$7:B993,"&lt;&gt;"))</f>
        <v/>
      </c>
    </row>
    <row r="994">
      <c r="A994" s="16" t="n"/>
      <c r="B994" s="17" t="n"/>
      <c r="C994" s="18" t="n"/>
      <c r="D994" s="18" t="n"/>
      <c r="E994" s="16" t="n"/>
      <c r="F994" s="16" t="n"/>
      <c r="G994" s="16" t="n"/>
      <c r="H994" s="16" t="n"/>
      <c r="I994" s="16" t="n"/>
      <c r="J994" s="16" t="n"/>
      <c r="K994" s="16" t="n"/>
      <c r="L994" s="16" t="n"/>
      <c r="M994" s="19" t="n"/>
      <c r="N994" s="19" t="n"/>
      <c r="O994" s="19" t="n"/>
      <c r="P994" s="19" t="n"/>
      <c r="Q994" s="19" t="n"/>
      <c r="R994" s="20" t="n"/>
      <c r="S994" s="19" t="n"/>
      <c r="T994" s="20" t="n"/>
      <c r="U994" s="20" t="n"/>
      <c r="V994" s="20" t="n"/>
      <c r="W994" s="20" t="n"/>
      <c r="X994" s="21">
        <f>IF(T994="","",T994-IF(U994="",0,U994)-IF(V994="",0,V994)-IF(W994="",0,W994))</f>
        <v/>
      </c>
      <c r="Y994" s="22">
        <f>IF(OR(R994="",R994=0,X994=""),"",X994/R994)</f>
        <v/>
      </c>
      <c r="Z994" s="16" t="n"/>
      <c r="AA994" s="16" t="n"/>
      <c r="AB994" s="16" t="n"/>
      <c r="AC994" s="16" t="n"/>
      <c r="AD994" s="16" t="n"/>
      <c r="AE994" s="16" t="n"/>
      <c r="AF994" s="16" t="n"/>
      <c r="AG994" s="16" t="n"/>
      <c r="AH994" s="23" t="n"/>
      <c r="AI994" s="21">
        <f>IF(X994="","",IF(G994="MXN",X994,IF(AH994="","",X994*AH994)))</f>
        <v/>
      </c>
      <c r="AJ994" s="16" t="n"/>
      <c r="AK994" s="24">
        <f>IF(B994="","",CHOOSE(WEEKDAY(B994,2),"Lunes","Martes","Miércoles","Jueves","Viernes","Sábado","Domingo"))</f>
        <v/>
      </c>
      <c r="AL994" s="24">
        <f>IF(C994="","",IF(HOUR(C994)&lt;6,"00-06",IF(HOUR(C994)&lt;10,"06-10",IF(HOUR(C994)&lt;14,"10-14",IF(HOUR(C994)&lt;18,"14-18",IF(HOUR(C994)&lt;22,"18-22","22-24"))))))</f>
        <v/>
      </c>
      <c r="AM994" s="21">
        <f>IF(B994="","",SUMIFS($X$7:X994,$AJ$7:AJ994,"&lt;&gt;No",$B$7:B994,"&lt;&gt;"))</f>
        <v/>
      </c>
      <c r="AN994" s="22">
        <f>IF(B994="","",SUMIFS($Y$7:Y994,$AJ$7:AJ994,"&lt;&gt;No",$B$7:B994,"&lt;&gt;"))</f>
        <v/>
      </c>
    </row>
    <row r="995">
      <c r="A995" s="16" t="n"/>
      <c r="B995" s="17" t="n"/>
      <c r="C995" s="18" t="n"/>
      <c r="D995" s="18" t="n"/>
      <c r="E995" s="16" t="n"/>
      <c r="F995" s="16" t="n"/>
      <c r="G995" s="16" t="n"/>
      <c r="H995" s="16" t="n"/>
      <c r="I995" s="16" t="n"/>
      <c r="J995" s="16" t="n"/>
      <c r="K995" s="16" t="n"/>
      <c r="L995" s="16" t="n"/>
      <c r="M995" s="19" t="n"/>
      <c r="N995" s="19" t="n"/>
      <c r="O995" s="19" t="n"/>
      <c r="P995" s="19" t="n"/>
      <c r="Q995" s="19" t="n"/>
      <c r="R995" s="20" t="n"/>
      <c r="S995" s="19" t="n"/>
      <c r="T995" s="20" t="n"/>
      <c r="U995" s="20" t="n"/>
      <c r="V995" s="20" t="n"/>
      <c r="W995" s="20" t="n"/>
      <c r="X995" s="21">
        <f>IF(T995="","",T995-IF(U995="",0,U995)-IF(V995="",0,V995)-IF(W995="",0,W995))</f>
        <v/>
      </c>
      <c r="Y995" s="22">
        <f>IF(OR(R995="",R995=0,X995=""),"",X995/R995)</f>
        <v/>
      </c>
      <c r="Z995" s="16" t="n"/>
      <c r="AA995" s="16" t="n"/>
      <c r="AB995" s="16" t="n"/>
      <c r="AC995" s="16" t="n"/>
      <c r="AD995" s="16" t="n"/>
      <c r="AE995" s="16" t="n"/>
      <c r="AF995" s="16" t="n"/>
      <c r="AG995" s="16" t="n"/>
      <c r="AH995" s="23" t="n"/>
      <c r="AI995" s="21">
        <f>IF(X995="","",IF(G995="MXN",X995,IF(AH995="","",X995*AH995)))</f>
        <v/>
      </c>
      <c r="AJ995" s="16" t="n"/>
      <c r="AK995" s="24">
        <f>IF(B995="","",CHOOSE(WEEKDAY(B995,2),"Lunes","Martes","Miércoles","Jueves","Viernes","Sábado","Domingo"))</f>
        <v/>
      </c>
      <c r="AL995" s="24">
        <f>IF(C995="","",IF(HOUR(C995)&lt;6,"00-06",IF(HOUR(C995)&lt;10,"06-10",IF(HOUR(C995)&lt;14,"10-14",IF(HOUR(C995)&lt;18,"14-18",IF(HOUR(C995)&lt;22,"18-22","22-24"))))))</f>
        <v/>
      </c>
      <c r="AM995" s="21">
        <f>IF(B995="","",SUMIFS($X$7:X995,$AJ$7:AJ995,"&lt;&gt;No",$B$7:B995,"&lt;&gt;"))</f>
        <v/>
      </c>
      <c r="AN995" s="22">
        <f>IF(B995="","",SUMIFS($Y$7:Y995,$AJ$7:AJ995,"&lt;&gt;No",$B$7:B995,"&lt;&gt;"))</f>
        <v/>
      </c>
    </row>
    <row r="996">
      <c r="A996" s="16" t="n"/>
      <c r="B996" s="17" t="n"/>
      <c r="C996" s="18" t="n"/>
      <c r="D996" s="18" t="n"/>
      <c r="E996" s="16" t="n"/>
      <c r="F996" s="16" t="n"/>
      <c r="G996" s="16" t="n"/>
      <c r="H996" s="16" t="n"/>
      <c r="I996" s="16" t="n"/>
      <c r="J996" s="16" t="n"/>
      <c r="K996" s="16" t="n"/>
      <c r="L996" s="16" t="n"/>
      <c r="M996" s="19" t="n"/>
      <c r="N996" s="19" t="n"/>
      <c r="O996" s="19" t="n"/>
      <c r="P996" s="19" t="n"/>
      <c r="Q996" s="19" t="n"/>
      <c r="R996" s="20" t="n"/>
      <c r="S996" s="19" t="n"/>
      <c r="T996" s="20" t="n"/>
      <c r="U996" s="20" t="n"/>
      <c r="V996" s="20" t="n"/>
      <c r="W996" s="20" t="n"/>
      <c r="X996" s="21">
        <f>IF(T996="","",T996-IF(U996="",0,U996)-IF(V996="",0,V996)-IF(W996="",0,W996))</f>
        <v/>
      </c>
      <c r="Y996" s="22">
        <f>IF(OR(R996="",R996=0,X996=""),"",X996/R996)</f>
        <v/>
      </c>
      <c r="Z996" s="16" t="n"/>
      <c r="AA996" s="16" t="n"/>
      <c r="AB996" s="16" t="n"/>
      <c r="AC996" s="16" t="n"/>
      <c r="AD996" s="16" t="n"/>
      <c r="AE996" s="16" t="n"/>
      <c r="AF996" s="16" t="n"/>
      <c r="AG996" s="16" t="n"/>
      <c r="AH996" s="23" t="n"/>
      <c r="AI996" s="21">
        <f>IF(X996="","",IF(G996="MXN",X996,IF(AH996="","",X996*AH996)))</f>
        <v/>
      </c>
      <c r="AJ996" s="16" t="n"/>
      <c r="AK996" s="24">
        <f>IF(B996="","",CHOOSE(WEEKDAY(B996,2),"Lunes","Martes","Miércoles","Jueves","Viernes","Sábado","Domingo"))</f>
        <v/>
      </c>
      <c r="AL996" s="24">
        <f>IF(C996="","",IF(HOUR(C996)&lt;6,"00-06",IF(HOUR(C996)&lt;10,"06-10",IF(HOUR(C996)&lt;14,"10-14",IF(HOUR(C996)&lt;18,"14-18",IF(HOUR(C996)&lt;22,"18-22","22-24"))))))</f>
        <v/>
      </c>
      <c r="AM996" s="21">
        <f>IF(B996="","",SUMIFS($X$7:X996,$AJ$7:AJ996,"&lt;&gt;No",$B$7:B996,"&lt;&gt;"))</f>
        <v/>
      </c>
      <c r="AN996" s="22">
        <f>IF(B996="","",SUMIFS($Y$7:Y996,$AJ$7:AJ996,"&lt;&gt;No",$B$7:B996,"&lt;&gt;"))</f>
        <v/>
      </c>
    </row>
    <row r="997">
      <c r="A997" s="16" t="n"/>
      <c r="B997" s="17" t="n"/>
      <c r="C997" s="18" t="n"/>
      <c r="D997" s="18" t="n"/>
      <c r="E997" s="16" t="n"/>
      <c r="F997" s="16" t="n"/>
      <c r="G997" s="16" t="n"/>
      <c r="H997" s="16" t="n"/>
      <c r="I997" s="16" t="n"/>
      <c r="J997" s="16" t="n"/>
      <c r="K997" s="16" t="n"/>
      <c r="L997" s="16" t="n"/>
      <c r="M997" s="19" t="n"/>
      <c r="N997" s="19" t="n"/>
      <c r="O997" s="19" t="n"/>
      <c r="P997" s="19" t="n"/>
      <c r="Q997" s="19" t="n"/>
      <c r="R997" s="20" t="n"/>
      <c r="S997" s="19" t="n"/>
      <c r="T997" s="20" t="n"/>
      <c r="U997" s="20" t="n"/>
      <c r="V997" s="20" t="n"/>
      <c r="W997" s="20" t="n"/>
      <c r="X997" s="21">
        <f>IF(T997="","",T997-IF(U997="",0,U997)-IF(V997="",0,V997)-IF(W997="",0,W997))</f>
        <v/>
      </c>
      <c r="Y997" s="22">
        <f>IF(OR(R997="",R997=0,X997=""),"",X997/R997)</f>
        <v/>
      </c>
      <c r="Z997" s="16" t="n"/>
      <c r="AA997" s="16" t="n"/>
      <c r="AB997" s="16" t="n"/>
      <c r="AC997" s="16" t="n"/>
      <c r="AD997" s="16" t="n"/>
      <c r="AE997" s="16" t="n"/>
      <c r="AF997" s="16" t="n"/>
      <c r="AG997" s="16" t="n"/>
      <c r="AH997" s="23" t="n"/>
      <c r="AI997" s="21">
        <f>IF(X997="","",IF(G997="MXN",X997,IF(AH997="","",X997*AH997)))</f>
        <v/>
      </c>
      <c r="AJ997" s="16" t="n"/>
      <c r="AK997" s="24">
        <f>IF(B997="","",CHOOSE(WEEKDAY(B997,2),"Lunes","Martes","Miércoles","Jueves","Viernes","Sábado","Domingo"))</f>
        <v/>
      </c>
      <c r="AL997" s="24">
        <f>IF(C997="","",IF(HOUR(C997)&lt;6,"00-06",IF(HOUR(C997)&lt;10,"06-10",IF(HOUR(C997)&lt;14,"10-14",IF(HOUR(C997)&lt;18,"14-18",IF(HOUR(C997)&lt;22,"18-22","22-24"))))))</f>
        <v/>
      </c>
      <c r="AM997" s="21">
        <f>IF(B997="","",SUMIFS($X$7:X997,$AJ$7:AJ997,"&lt;&gt;No",$B$7:B997,"&lt;&gt;"))</f>
        <v/>
      </c>
      <c r="AN997" s="22">
        <f>IF(B997="","",SUMIFS($Y$7:Y997,$AJ$7:AJ997,"&lt;&gt;No",$B$7:B997,"&lt;&gt;"))</f>
        <v/>
      </c>
    </row>
    <row r="998">
      <c r="A998" s="16" t="n"/>
      <c r="B998" s="17" t="n"/>
      <c r="C998" s="18" t="n"/>
      <c r="D998" s="18" t="n"/>
      <c r="E998" s="16" t="n"/>
      <c r="F998" s="16" t="n"/>
      <c r="G998" s="16" t="n"/>
      <c r="H998" s="16" t="n"/>
      <c r="I998" s="16" t="n"/>
      <c r="J998" s="16" t="n"/>
      <c r="K998" s="16" t="n"/>
      <c r="L998" s="16" t="n"/>
      <c r="M998" s="19" t="n"/>
      <c r="N998" s="19" t="n"/>
      <c r="O998" s="19" t="n"/>
      <c r="P998" s="19" t="n"/>
      <c r="Q998" s="19" t="n"/>
      <c r="R998" s="20" t="n"/>
      <c r="S998" s="19" t="n"/>
      <c r="T998" s="20" t="n"/>
      <c r="U998" s="20" t="n"/>
      <c r="V998" s="20" t="n"/>
      <c r="W998" s="20" t="n"/>
      <c r="X998" s="21">
        <f>IF(T998="","",T998-IF(U998="",0,U998)-IF(V998="",0,V998)-IF(W998="",0,W998))</f>
        <v/>
      </c>
      <c r="Y998" s="22">
        <f>IF(OR(R998="",R998=0,X998=""),"",X998/R998)</f>
        <v/>
      </c>
      <c r="Z998" s="16" t="n"/>
      <c r="AA998" s="16" t="n"/>
      <c r="AB998" s="16" t="n"/>
      <c r="AC998" s="16" t="n"/>
      <c r="AD998" s="16" t="n"/>
      <c r="AE998" s="16" t="n"/>
      <c r="AF998" s="16" t="n"/>
      <c r="AG998" s="16" t="n"/>
      <c r="AH998" s="23" t="n"/>
      <c r="AI998" s="21">
        <f>IF(X998="","",IF(G998="MXN",X998,IF(AH998="","",X998*AH998)))</f>
        <v/>
      </c>
      <c r="AJ998" s="16" t="n"/>
      <c r="AK998" s="24">
        <f>IF(B998="","",CHOOSE(WEEKDAY(B998,2),"Lunes","Martes","Miércoles","Jueves","Viernes","Sábado","Domingo"))</f>
        <v/>
      </c>
      <c r="AL998" s="24">
        <f>IF(C998="","",IF(HOUR(C998)&lt;6,"00-06",IF(HOUR(C998)&lt;10,"06-10",IF(HOUR(C998)&lt;14,"10-14",IF(HOUR(C998)&lt;18,"14-18",IF(HOUR(C998)&lt;22,"18-22","22-24"))))))</f>
        <v/>
      </c>
      <c r="AM998" s="21">
        <f>IF(B998="","",SUMIFS($X$7:X998,$AJ$7:AJ998,"&lt;&gt;No",$B$7:B998,"&lt;&gt;"))</f>
        <v/>
      </c>
      <c r="AN998" s="22">
        <f>IF(B998="","",SUMIFS($Y$7:Y998,$AJ$7:AJ998,"&lt;&gt;No",$B$7:B998,"&lt;&gt;"))</f>
        <v/>
      </c>
    </row>
    <row r="999">
      <c r="A999" s="16" t="n"/>
      <c r="B999" s="17" t="n"/>
      <c r="C999" s="18" t="n"/>
      <c r="D999" s="18" t="n"/>
      <c r="E999" s="16" t="n"/>
      <c r="F999" s="16" t="n"/>
      <c r="G999" s="16" t="n"/>
      <c r="H999" s="16" t="n"/>
      <c r="I999" s="16" t="n"/>
      <c r="J999" s="16" t="n"/>
      <c r="K999" s="16" t="n"/>
      <c r="L999" s="16" t="n"/>
      <c r="M999" s="19" t="n"/>
      <c r="N999" s="19" t="n"/>
      <c r="O999" s="19" t="n"/>
      <c r="P999" s="19" t="n"/>
      <c r="Q999" s="19" t="n"/>
      <c r="R999" s="20" t="n"/>
      <c r="S999" s="19" t="n"/>
      <c r="T999" s="20" t="n"/>
      <c r="U999" s="20" t="n"/>
      <c r="V999" s="20" t="n"/>
      <c r="W999" s="20" t="n"/>
      <c r="X999" s="21">
        <f>IF(T999="","",T999-IF(U999="",0,U999)-IF(V999="",0,V999)-IF(W999="",0,W999))</f>
        <v/>
      </c>
      <c r="Y999" s="22">
        <f>IF(OR(R999="",R999=0,X999=""),"",X999/R999)</f>
        <v/>
      </c>
      <c r="Z999" s="16" t="n"/>
      <c r="AA999" s="16" t="n"/>
      <c r="AB999" s="16" t="n"/>
      <c r="AC999" s="16" t="n"/>
      <c r="AD999" s="16" t="n"/>
      <c r="AE999" s="16" t="n"/>
      <c r="AF999" s="16" t="n"/>
      <c r="AG999" s="16" t="n"/>
      <c r="AH999" s="23" t="n"/>
      <c r="AI999" s="21">
        <f>IF(X999="","",IF(G999="MXN",X999,IF(AH999="","",X999*AH999)))</f>
        <v/>
      </c>
      <c r="AJ999" s="16" t="n"/>
      <c r="AK999" s="24">
        <f>IF(B999="","",CHOOSE(WEEKDAY(B999,2),"Lunes","Martes","Miércoles","Jueves","Viernes","Sábado","Domingo"))</f>
        <v/>
      </c>
      <c r="AL999" s="24">
        <f>IF(C999="","",IF(HOUR(C999)&lt;6,"00-06",IF(HOUR(C999)&lt;10,"06-10",IF(HOUR(C999)&lt;14,"10-14",IF(HOUR(C999)&lt;18,"14-18",IF(HOUR(C999)&lt;22,"18-22","22-24"))))))</f>
        <v/>
      </c>
      <c r="AM999" s="21">
        <f>IF(B999="","",SUMIFS($X$7:X999,$AJ$7:AJ999,"&lt;&gt;No",$B$7:B999,"&lt;&gt;"))</f>
        <v/>
      </c>
      <c r="AN999" s="22">
        <f>IF(B999="","",SUMIFS($Y$7:Y999,$AJ$7:AJ999,"&lt;&gt;No",$B$7:B999,"&lt;&gt;"))</f>
        <v/>
      </c>
    </row>
    <row r="1000">
      <c r="A1000" s="16" t="n"/>
      <c r="B1000" s="17" t="n"/>
      <c r="C1000" s="18" t="n"/>
      <c r="D1000" s="18" t="n"/>
      <c r="E1000" s="16" t="n"/>
      <c r="F1000" s="16" t="n"/>
      <c r="G1000" s="16" t="n"/>
      <c r="H1000" s="16" t="n"/>
      <c r="I1000" s="16" t="n"/>
      <c r="J1000" s="16" t="n"/>
      <c r="K1000" s="16" t="n"/>
      <c r="L1000" s="16" t="n"/>
      <c r="M1000" s="19" t="n"/>
      <c r="N1000" s="19" t="n"/>
      <c r="O1000" s="19" t="n"/>
      <c r="P1000" s="19" t="n"/>
      <c r="Q1000" s="19" t="n"/>
      <c r="R1000" s="20" t="n"/>
      <c r="S1000" s="19" t="n"/>
      <c r="T1000" s="20" t="n"/>
      <c r="U1000" s="20" t="n"/>
      <c r="V1000" s="20" t="n"/>
      <c r="W1000" s="20" t="n"/>
      <c r="X1000" s="21">
        <f>IF(T1000="","",T1000-IF(U1000="",0,U1000)-IF(V1000="",0,V1000)-IF(W1000="",0,W1000))</f>
        <v/>
      </c>
      <c r="Y1000" s="22">
        <f>IF(OR(R1000="",R1000=0,X1000=""),"",X1000/R1000)</f>
        <v/>
      </c>
      <c r="Z1000" s="16" t="n"/>
      <c r="AA1000" s="16" t="n"/>
      <c r="AB1000" s="16" t="n"/>
      <c r="AC1000" s="16" t="n"/>
      <c r="AD1000" s="16" t="n"/>
      <c r="AE1000" s="16" t="n"/>
      <c r="AF1000" s="16" t="n"/>
      <c r="AG1000" s="16" t="n"/>
      <c r="AH1000" s="23" t="n"/>
      <c r="AI1000" s="21">
        <f>IF(X1000="","",IF(G1000="MXN",X1000,IF(AH1000="","",X1000*AH1000)))</f>
        <v/>
      </c>
      <c r="AJ1000" s="16" t="n"/>
      <c r="AK1000" s="24">
        <f>IF(B1000="","",CHOOSE(WEEKDAY(B1000,2),"Lunes","Martes","Miércoles","Jueves","Viernes","Sábado","Domingo"))</f>
        <v/>
      </c>
      <c r="AL1000" s="24">
        <f>IF(C1000="","",IF(HOUR(C1000)&lt;6,"00-06",IF(HOUR(C1000)&lt;10,"06-10",IF(HOUR(C1000)&lt;14,"10-14",IF(HOUR(C1000)&lt;18,"14-18",IF(HOUR(C1000)&lt;22,"18-22","22-24"))))))</f>
        <v/>
      </c>
      <c r="AM1000" s="21">
        <f>IF(B1000="","",SUMIFS($X$7:X1000,$AJ$7:AJ1000,"&lt;&gt;No",$B$7:B1000,"&lt;&gt;"))</f>
        <v/>
      </c>
      <c r="AN1000" s="22">
        <f>IF(B1000="","",SUMIFS($Y$7:Y1000,$AJ$7:AJ1000,"&lt;&gt;No",$B$7:B1000,"&lt;&gt;"))</f>
        <v/>
      </c>
    </row>
    <row r="1001">
      <c r="A1001" s="16" t="n"/>
      <c r="B1001" s="17" t="n"/>
      <c r="C1001" s="18" t="n"/>
      <c r="D1001" s="18" t="n"/>
      <c r="E1001" s="16" t="n"/>
      <c r="F1001" s="16" t="n"/>
      <c r="G1001" s="16" t="n"/>
      <c r="H1001" s="16" t="n"/>
      <c r="I1001" s="16" t="n"/>
      <c r="J1001" s="16" t="n"/>
      <c r="K1001" s="16" t="n"/>
      <c r="L1001" s="16" t="n"/>
      <c r="M1001" s="19" t="n"/>
      <c r="N1001" s="19" t="n"/>
      <c r="O1001" s="19" t="n"/>
      <c r="P1001" s="19" t="n"/>
      <c r="Q1001" s="19" t="n"/>
      <c r="R1001" s="20" t="n"/>
      <c r="S1001" s="19" t="n"/>
      <c r="T1001" s="20" t="n"/>
      <c r="U1001" s="20" t="n"/>
      <c r="V1001" s="20" t="n"/>
      <c r="W1001" s="20" t="n"/>
      <c r="X1001" s="21">
        <f>IF(T1001="","",T1001-IF(U1001="",0,U1001)-IF(V1001="",0,V1001)-IF(W1001="",0,W1001))</f>
        <v/>
      </c>
      <c r="Y1001" s="22">
        <f>IF(OR(R1001="",R1001=0,X1001=""),"",X1001/R1001)</f>
        <v/>
      </c>
      <c r="Z1001" s="16" t="n"/>
      <c r="AA1001" s="16" t="n"/>
      <c r="AB1001" s="16" t="n"/>
      <c r="AC1001" s="16" t="n"/>
      <c r="AD1001" s="16" t="n"/>
      <c r="AE1001" s="16" t="n"/>
      <c r="AF1001" s="16" t="n"/>
      <c r="AG1001" s="16" t="n"/>
      <c r="AH1001" s="23" t="n"/>
      <c r="AI1001" s="21">
        <f>IF(X1001="","",IF(G1001="MXN",X1001,IF(AH1001="","",X1001*AH1001)))</f>
        <v/>
      </c>
      <c r="AJ1001" s="16" t="n"/>
      <c r="AK1001" s="24">
        <f>IF(B1001="","",CHOOSE(WEEKDAY(B1001,2),"Lunes","Martes","Miércoles","Jueves","Viernes","Sábado","Domingo"))</f>
        <v/>
      </c>
      <c r="AL1001" s="24">
        <f>IF(C1001="","",IF(HOUR(C1001)&lt;6,"00-06",IF(HOUR(C1001)&lt;10,"06-10",IF(HOUR(C1001)&lt;14,"10-14",IF(HOUR(C1001)&lt;18,"14-18",IF(HOUR(C1001)&lt;22,"18-22","22-24"))))))</f>
        <v/>
      </c>
      <c r="AM1001" s="21">
        <f>IF(B1001="","",SUMIFS($X$7:X1001,$AJ$7:AJ1001,"&lt;&gt;No",$B$7:B1001,"&lt;&gt;"))</f>
        <v/>
      </c>
      <c r="AN1001" s="22">
        <f>IF(B1001="","",SUMIFS($Y$7:Y1001,$AJ$7:AJ1001,"&lt;&gt;No",$B$7:B1001,"&lt;&gt;"))</f>
        <v/>
      </c>
    </row>
    <row r="1002">
      <c r="A1002" s="16" t="n"/>
      <c r="B1002" s="17" t="n"/>
      <c r="C1002" s="18" t="n"/>
      <c r="D1002" s="18" t="n"/>
      <c r="E1002" s="16" t="n"/>
      <c r="F1002" s="16" t="n"/>
      <c r="G1002" s="16" t="n"/>
      <c r="H1002" s="16" t="n"/>
      <c r="I1002" s="16" t="n"/>
      <c r="J1002" s="16" t="n"/>
      <c r="K1002" s="16" t="n"/>
      <c r="L1002" s="16" t="n"/>
      <c r="M1002" s="19" t="n"/>
      <c r="N1002" s="19" t="n"/>
      <c r="O1002" s="19" t="n"/>
      <c r="P1002" s="19" t="n"/>
      <c r="Q1002" s="19" t="n"/>
      <c r="R1002" s="20" t="n"/>
      <c r="S1002" s="19" t="n"/>
      <c r="T1002" s="20" t="n"/>
      <c r="U1002" s="20" t="n"/>
      <c r="V1002" s="20" t="n"/>
      <c r="W1002" s="20" t="n"/>
      <c r="X1002" s="21">
        <f>IF(T1002="","",T1002-IF(U1002="",0,U1002)-IF(V1002="",0,V1002)-IF(W1002="",0,W1002))</f>
        <v/>
      </c>
      <c r="Y1002" s="22">
        <f>IF(OR(R1002="",R1002=0,X1002=""),"",X1002/R1002)</f>
        <v/>
      </c>
      <c r="Z1002" s="16" t="n"/>
      <c r="AA1002" s="16" t="n"/>
      <c r="AB1002" s="16" t="n"/>
      <c r="AC1002" s="16" t="n"/>
      <c r="AD1002" s="16" t="n"/>
      <c r="AE1002" s="16" t="n"/>
      <c r="AF1002" s="16" t="n"/>
      <c r="AG1002" s="16" t="n"/>
      <c r="AH1002" s="23" t="n"/>
      <c r="AI1002" s="21">
        <f>IF(X1002="","",IF(G1002="MXN",X1002,IF(AH1002="","",X1002*AH1002)))</f>
        <v/>
      </c>
      <c r="AJ1002" s="16" t="n"/>
      <c r="AK1002" s="24">
        <f>IF(B1002="","",CHOOSE(WEEKDAY(B1002,2),"Lunes","Martes","Miércoles","Jueves","Viernes","Sábado","Domingo"))</f>
        <v/>
      </c>
      <c r="AL1002" s="24">
        <f>IF(C1002="","",IF(HOUR(C1002)&lt;6,"00-06",IF(HOUR(C1002)&lt;10,"06-10",IF(HOUR(C1002)&lt;14,"10-14",IF(HOUR(C1002)&lt;18,"14-18",IF(HOUR(C1002)&lt;22,"18-22","22-24"))))))</f>
        <v/>
      </c>
      <c r="AM1002" s="21">
        <f>IF(B1002="","",SUMIFS($X$7:X1002,$AJ$7:AJ1002,"&lt;&gt;No",$B$7:B1002,"&lt;&gt;"))</f>
        <v/>
      </c>
      <c r="AN1002" s="22">
        <f>IF(B1002="","",SUMIFS($Y$7:Y1002,$AJ$7:AJ1002,"&lt;&gt;No",$B$7:B1002,"&lt;&gt;"))</f>
        <v/>
      </c>
    </row>
    <row r="1003">
      <c r="A1003" s="16" t="n"/>
      <c r="B1003" s="17" t="n"/>
      <c r="C1003" s="18" t="n"/>
      <c r="D1003" s="18" t="n"/>
      <c r="E1003" s="16" t="n"/>
      <c r="F1003" s="16" t="n"/>
      <c r="G1003" s="16" t="n"/>
      <c r="H1003" s="16" t="n"/>
      <c r="I1003" s="16" t="n"/>
      <c r="J1003" s="16" t="n"/>
      <c r="K1003" s="16" t="n"/>
      <c r="L1003" s="16" t="n"/>
      <c r="M1003" s="19" t="n"/>
      <c r="N1003" s="19" t="n"/>
      <c r="O1003" s="19" t="n"/>
      <c r="P1003" s="19" t="n"/>
      <c r="Q1003" s="19" t="n"/>
      <c r="R1003" s="20" t="n"/>
      <c r="S1003" s="19" t="n"/>
      <c r="T1003" s="20" t="n"/>
      <c r="U1003" s="20" t="n"/>
      <c r="V1003" s="20" t="n"/>
      <c r="W1003" s="20" t="n"/>
      <c r="X1003" s="21">
        <f>IF(T1003="","",T1003-IF(U1003="",0,U1003)-IF(V1003="",0,V1003)-IF(W1003="",0,W1003))</f>
        <v/>
      </c>
      <c r="Y1003" s="22">
        <f>IF(OR(R1003="",R1003=0,X1003=""),"",X1003/R1003)</f>
        <v/>
      </c>
      <c r="Z1003" s="16" t="n"/>
      <c r="AA1003" s="16" t="n"/>
      <c r="AB1003" s="16" t="n"/>
      <c r="AC1003" s="16" t="n"/>
      <c r="AD1003" s="16" t="n"/>
      <c r="AE1003" s="16" t="n"/>
      <c r="AF1003" s="16" t="n"/>
      <c r="AG1003" s="16" t="n"/>
      <c r="AH1003" s="23" t="n"/>
      <c r="AI1003" s="21">
        <f>IF(X1003="","",IF(G1003="MXN",X1003,IF(AH1003="","",X1003*AH1003)))</f>
        <v/>
      </c>
      <c r="AJ1003" s="16" t="n"/>
      <c r="AK1003" s="24">
        <f>IF(B1003="","",CHOOSE(WEEKDAY(B1003,2),"Lunes","Martes","Miércoles","Jueves","Viernes","Sábado","Domingo"))</f>
        <v/>
      </c>
      <c r="AL1003" s="24">
        <f>IF(C1003="","",IF(HOUR(C1003)&lt;6,"00-06",IF(HOUR(C1003)&lt;10,"06-10",IF(HOUR(C1003)&lt;14,"10-14",IF(HOUR(C1003)&lt;18,"14-18",IF(HOUR(C1003)&lt;22,"18-22","22-24"))))))</f>
        <v/>
      </c>
      <c r="AM1003" s="21">
        <f>IF(B1003="","",SUMIFS($X$7:X1003,$AJ$7:AJ1003,"&lt;&gt;No",$B$7:B1003,"&lt;&gt;"))</f>
        <v/>
      </c>
      <c r="AN1003" s="22">
        <f>IF(B1003="","",SUMIFS($Y$7:Y1003,$AJ$7:AJ1003,"&lt;&gt;No",$B$7:B1003,"&lt;&gt;"))</f>
        <v/>
      </c>
    </row>
    <row r="1004">
      <c r="A1004" s="16" t="n"/>
      <c r="B1004" s="17" t="n"/>
      <c r="C1004" s="18" t="n"/>
      <c r="D1004" s="18" t="n"/>
      <c r="E1004" s="16" t="n"/>
      <c r="F1004" s="16" t="n"/>
      <c r="G1004" s="16" t="n"/>
      <c r="H1004" s="16" t="n"/>
      <c r="I1004" s="16" t="n"/>
      <c r="J1004" s="16" t="n"/>
      <c r="K1004" s="16" t="n"/>
      <c r="L1004" s="16" t="n"/>
      <c r="M1004" s="19" t="n"/>
      <c r="N1004" s="19" t="n"/>
      <c r="O1004" s="19" t="n"/>
      <c r="P1004" s="19" t="n"/>
      <c r="Q1004" s="19" t="n"/>
      <c r="R1004" s="20" t="n"/>
      <c r="S1004" s="19" t="n"/>
      <c r="T1004" s="20" t="n"/>
      <c r="U1004" s="20" t="n"/>
      <c r="V1004" s="20" t="n"/>
      <c r="W1004" s="20" t="n"/>
      <c r="X1004" s="21">
        <f>IF(T1004="","",T1004-IF(U1004="",0,U1004)-IF(V1004="",0,V1004)-IF(W1004="",0,W1004))</f>
        <v/>
      </c>
      <c r="Y1004" s="22">
        <f>IF(OR(R1004="",R1004=0,X1004=""),"",X1004/R1004)</f>
        <v/>
      </c>
      <c r="Z1004" s="16" t="n"/>
      <c r="AA1004" s="16" t="n"/>
      <c r="AB1004" s="16" t="n"/>
      <c r="AC1004" s="16" t="n"/>
      <c r="AD1004" s="16" t="n"/>
      <c r="AE1004" s="16" t="n"/>
      <c r="AF1004" s="16" t="n"/>
      <c r="AG1004" s="16" t="n"/>
      <c r="AH1004" s="23" t="n"/>
      <c r="AI1004" s="21">
        <f>IF(X1004="","",IF(G1004="MXN",X1004,IF(AH1004="","",X1004*AH1004)))</f>
        <v/>
      </c>
      <c r="AJ1004" s="16" t="n"/>
      <c r="AK1004" s="24">
        <f>IF(B1004="","",CHOOSE(WEEKDAY(B1004,2),"Lunes","Martes","Miércoles","Jueves","Viernes","Sábado","Domingo"))</f>
        <v/>
      </c>
      <c r="AL1004" s="24">
        <f>IF(C1004="","",IF(HOUR(C1004)&lt;6,"00-06",IF(HOUR(C1004)&lt;10,"06-10",IF(HOUR(C1004)&lt;14,"10-14",IF(HOUR(C1004)&lt;18,"14-18",IF(HOUR(C1004)&lt;22,"18-22","22-24"))))))</f>
        <v/>
      </c>
      <c r="AM1004" s="21">
        <f>IF(B1004="","",SUMIFS($X$7:X1004,$AJ$7:AJ1004,"&lt;&gt;No",$B$7:B1004,"&lt;&gt;"))</f>
        <v/>
      </c>
      <c r="AN1004" s="22">
        <f>IF(B1004="","",SUMIFS($Y$7:Y1004,$AJ$7:AJ1004,"&lt;&gt;No",$B$7:B1004,"&lt;&gt;"))</f>
        <v/>
      </c>
    </row>
    <row r="1005">
      <c r="A1005" s="16" t="n"/>
      <c r="B1005" s="17" t="n"/>
      <c r="C1005" s="18" t="n"/>
      <c r="D1005" s="18" t="n"/>
      <c r="E1005" s="16" t="n"/>
      <c r="F1005" s="16" t="n"/>
      <c r="G1005" s="16" t="n"/>
      <c r="H1005" s="16" t="n"/>
      <c r="I1005" s="16" t="n"/>
      <c r="J1005" s="16" t="n"/>
      <c r="K1005" s="16" t="n"/>
      <c r="L1005" s="16" t="n"/>
      <c r="M1005" s="19" t="n"/>
      <c r="N1005" s="19" t="n"/>
      <c r="O1005" s="19" t="n"/>
      <c r="P1005" s="19" t="n"/>
      <c r="Q1005" s="19" t="n"/>
      <c r="R1005" s="20" t="n"/>
      <c r="S1005" s="19" t="n"/>
      <c r="T1005" s="20" t="n"/>
      <c r="U1005" s="20" t="n"/>
      <c r="V1005" s="20" t="n"/>
      <c r="W1005" s="20" t="n"/>
      <c r="X1005" s="21">
        <f>IF(T1005="","",T1005-IF(U1005="",0,U1005)-IF(V1005="",0,V1005)-IF(W1005="",0,W1005))</f>
        <v/>
      </c>
      <c r="Y1005" s="22">
        <f>IF(OR(R1005="",R1005=0,X1005=""),"",X1005/R1005)</f>
        <v/>
      </c>
      <c r="Z1005" s="16" t="n"/>
      <c r="AA1005" s="16" t="n"/>
      <c r="AB1005" s="16" t="n"/>
      <c r="AC1005" s="16" t="n"/>
      <c r="AD1005" s="16" t="n"/>
      <c r="AE1005" s="16" t="n"/>
      <c r="AF1005" s="16" t="n"/>
      <c r="AG1005" s="16" t="n"/>
      <c r="AH1005" s="23" t="n"/>
      <c r="AI1005" s="21">
        <f>IF(X1005="","",IF(G1005="MXN",X1005,IF(AH1005="","",X1005*AH1005)))</f>
        <v/>
      </c>
      <c r="AJ1005" s="16" t="n"/>
      <c r="AK1005" s="24">
        <f>IF(B1005="","",CHOOSE(WEEKDAY(B1005,2),"Lunes","Martes","Miércoles","Jueves","Viernes","Sábado","Domingo"))</f>
        <v/>
      </c>
      <c r="AL1005" s="24">
        <f>IF(C1005="","",IF(HOUR(C1005)&lt;6,"00-06",IF(HOUR(C1005)&lt;10,"06-10",IF(HOUR(C1005)&lt;14,"10-14",IF(HOUR(C1005)&lt;18,"14-18",IF(HOUR(C1005)&lt;22,"18-22","22-24"))))))</f>
        <v/>
      </c>
      <c r="AM1005" s="21">
        <f>IF(B1005="","",SUMIFS($X$7:X1005,$AJ$7:AJ1005,"&lt;&gt;No",$B$7:B1005,"&lt;&gt;"))</f>
        <v/>
      </c>
      <c r="AN1005" s="22">
        <f>IF(B1005="","",SUMIFS($Y$7:Y1005,$AJ$7:AJ1005,"&lt;&gt;No",$B$7:B1005,"&lt;&gt;"))</f>
        <v/>
      </c>
    </row>
    <row r="1006">
      <c r="A1006" s="16" t="n"/>
      <c r="B1006" s="17" t="n"/>
      <c r="C1006" s="18" t="n"/>
      <c r="D1006" s="18" t="n"/>
      <c r="E1006" s="16" t="n"/>
      <c r="F1006" s="16" t="n"/>
      <c r="G1006" s="16" t="n"/>
      <c r="H1006" s="16" t="n"/>
      <c r="I1006" s="16" t="n"/>
      <c r="J1006" s="16" t="n"/>
      <c r="K1006" s="16" t="n"/>
      <c r="L1006" s="16" t="n"/>
      <c r="M1006" s="19" t="n"/>
      <c r="N1006" s="19" t="n"/>
      <c r="O1006" s="19" t="n"/>
      <c r="P1006" s="19" t="n"/>
      <c r="Q1006" s="19" t="n"/>
      <c r="R1006" s="20" t="n"/>
      <c r="S1006" s="19" t="n"/>
      <c r="T1006" s="20" t="n"/>
      <c r="U1006" s="20" t="n"/>
      <c r="V1006" s="20" t="n"/>
      <c r="W1006" s="20" t="n"/>
      <c r="X1006" s="21">
        <f>IF(T1006="","",T1006-IF(U1006="",0,U1006)-IF(V1006="",0,V1006)-IF(W1006="",0,W1006))</f>
        <v/>
      </c>
      <c r="Y1006" s="22">
        <f>IF(OR(R1006="",R1006=0,X1006=""),"",X1006/R1006)</f>
        <v/>
      </c>
      <c r="Z1006" s="16" t="n"/>
      <c r="AA1006" s="16" t="n"/>
      <c r="AB1006" s="16" t="n"/>
      <c r="AC1006" s="16" t="n"/>
      <c r="AD1006" s="16" t="n"/>
      <c r="AE1006" s="16" t="n"/>
      <c r="AF1006" s="16" t="n"/>
      <c r="AG1006" s="16" t="n"/>
      <c r="AH1006" s="23" t="n"/>
      <c r="AI1006" s="21">
        <f>IF(X1006="","",IF(G1006="MXN",X1006,IF(AH1006="","",X1006*AH1006)))</f>
        <v/>
      </c>
      <c r="AJ1006" s="16" t="n"/>
      <c r="AK1006" s="24">
        <f>IF(B1006="","",CHOOSE(WEEKDAY(B1006,2),"Lunes","Martes","Miércoles","Jueves","Viernes","Sábado","Domingo"))</f>
        <v/>
      </c>
      <c r="AL1006" s="24">
        <f>IF(C1006="","",IF(HOUR(C1006)&lt;6,"00-06",IF(HOUR(C1006)&lt;10,"06-10",IF(HOUR(C1006)&lt;14,"10-14",IF(HOUR(C1006)&lt;18,"14-18",IF(HOUR(C1006)&lt;22,"18-22","22-24"))))))</f>
        <v/>
      </c>
      <c r="AM1006" s="21">
        <f>IF(B1006="","",SUMIFS($X$7:X1006,$AJ$7:AJ1006,"&lt;&gt;No",$B$7:B1006,"&lt;&gt;"))</f>
        <v/>
      </c>
      <c r="AN1006" s="22">
        <f>IF(B1006="","",SUMIFS($Y$7:Y1006,$AJ$7:AJ1006,"&lt;&gt;No",$B$7:B1006,"&lt;&gt;"))</f>
        <v/>
      </c>
    </row>
  </sheetData>
  <autoFilter ref="A6:AJ1006"/>
  <mergeCells count="7">
    <mergeCell ref="AH4:AI4"/>
    <mergeCell ref="Z4:AG4"/>
    <mergeCell ref="AJ4:AN4"/>
    <mergeCell ref="A2:AN2"/>
    <mergeCell ref="S4:Y4"/>
    <mergeCell ref="A1:AN1"/>
    <mergeCell ref="A4:R4"/>
  </mergeCells>
  <conditionalFormatting sqref="X7:X1006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Z7:Z1006">
    <cfRule type="expression" priority="3" dxfId="2">
      <formula>$Z7="No"</formula>
    </cfRule>
  </conditionalFormatting>
  <conditionalFormatting sqref="B7:B1006">
    <cfRule type="expression" priority="4" dxfId="2">
      <formula>AND($I7&lt;&gt;"",$B7="")</formula>
    </cfRule>
  </conditionalFormatting>
  <conditionalFormatting sqref="I7:I1006">
    <cfRule type="expression" priority="5" dxfId="2">
      <formula>AND($B7&lt;&gt;"",$I7="")</formula>
    </cfRule>
  </conditionalFormatting>
  <conditionalFormatting sqref="J7:J1006">
    <cfRule type="expression" priority="6" dxfId="2">
      <formula>AND($B7&lt;&gt;"",$J7="")</formula>
    </cfRule>
  </conditionalFormatting>
  <conditionalFormatting sqref="R7:R1006">
    <cfRule type="expression" priority="7" dxfId="2">
      <formula>AND($B7&lt;&gt;"",$R7="")</formula>
    </cfRule>
  </conditionalFormatting>
  <dataValidations count="11">
    <dataValidation sqref="F7:F1006" showDropDown="0" showInputMessage="0" showErrorMessage="1" allowBlank="1" errorTitle="Valor no válido" error="Selecciona una opción de la lista." type="list">
      <formula1>"Demo,Real"</formula1>
    </dataValidation>
    <dataValidation sqref="G7:G1006" showDropDown="0" showInputMessage="0" showErrorMessage="1" allowBlank="1" errorTitle="Valor no válido" error="Selecciona una opción de la lista." type="list">
      <formula1>=CATALOGOS!$K$2:$K$10</formula1>
    </dataValidation>
    <dataValidation sqref="H7:H1006" showDropDown="0" showInputMessage="0" showErrorMessage="1" allowBlank="1" errorTitle="Valor no válido" error="Selecciona una opción de la lista." type="list">
      <formula1>=CATALOGOS!$I$2:$I$10</formula1>
    </dataValidation>
    <dataValidation sqref="J7:J1006" showDropDown="0" showInputMessage="0" showErrorMessage="1" allowBlank="1" errorTitle="Valor no válido" error="Selecciona una opción de la lista." type="list">
      <formula1>"Compra,Venta"</formula1>
    </dataValidation>
    <dataValidation sqref="K7:K1006" showDropDown="0" showInputMessage="0" showErrorMessage="1" allowBlank="1" errorTitle="Valor no válido" error="Selecciona una opción de la lista." type="list">
      <formula1>=CATALOGOS!$A$2:$A$21</formula1>
    </dataValidation>
    <dataValidation sqref="Z7:Z1006" showDropDown="0" showInputMessage="0" showErrorMessage="1" allowBlank="1" errorTitle="Valor no válido" error="Selecciona una opción de la lista." type="list">
      <formula1>"Sí,No"</formula1>
    </dataValidation>
    <dataValidation sqref="AB7:AB1006" showDropDown="0" showInputMessage="0" showErrorMessage="1" allowBlank="1" errorTitle="Valor no válido" error="Selecciona una opción de la lista." type="list">
      <formula1>=CATALOGOS!$C$2:$C$21</formula1>
    </dataValidation>
    <dataValidation sqref="AC7:AD1006" showDropDown="0" showInputMessage="0" showErrorMessage="1" allowBlank="1" errorTitle="Valor no válido" error="Selecciona una opción de la lista." type="list">
      <formula1>=CATALOGOS!$E$2:$E$11</formula1>
    </dataValidation>
    <dataValidation sqref="AE7:AE1006" showDropDown="0" showInputMessage="0" showErrorMessage="1" allowBlank="1" errorTitle="Valor no válido" error="Selecciona una opción de la lista." type="list">
      <formula1>=CATALOGOS!$G$2:$G$6</formula1>
    </dataValidation>
    <dataValidation sqref="AJ7:AJ1006" showDropDown="0" showInputMessage="0" showErrorMessage="1" allowBlank="1" errorTitle="Valor no válido" error="Selecciona una opción de la lista." type="list">
      <formula1>"Sí,No"</formula1>
    </dataValidation>
    <dataValidation sqref="E7:E1006" showDropDown="0" showInputMessage="0" showErrorMessage="1" allowBlank="1" errorTitle="Valor no válido" error="Selecciona una opción de la lista." type="list">
      <formula1>=CATALOGOS!$M$2:$M$8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50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15" customWidth="1" min="3" max="3"/>
    <col width="12" customWidth="1" min="4" max="4"/>
    <col width="12" customWidth="1" min="5" max="5"/>
    <col width="3" customWidth="1" min="6" max="6"/>
    <col width="18" customWidth="1" min="7" max="7"/>
    <col width="11" customWidth="1" min="8" max="8"/>
    <col width="15" customWidth="1" min="9" max="9"/>
    <col width="12" customWidth="1" min="10" max="10"/>
    <col width="3" customWidth="1" min="11" max="11"/>
    <col width="14" customWidth="1" min="12" max="12"/>
    <col width="14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</cols>
  <sheetData>
    <row r="1" ht="32" customHeight="1">
      <c r="A1" s="1" t="inlineStr">
        <is>
          <t>Revisión y estadísticas</t>
        </is>
      </c>
    </row>
    <row r="2" ht="26" customHeight="1">
      <c r="A2" s="2" t="inlineStr">
        <is>
          <t>El dashboard usa únicamente operaciones registradas en REGISTRO_OPERACIONES. Las filas marcadas “No” en incluir estadísticas quedan excluidas.</t>
        </is>
      </c>
    </row>
    <row r="5" ht="22" customHeight="1">
      <c r="A5" s="25" t="inlineStr">
        <is>
          <t>Operaciones</t>
        </is>
      </c>
      <c r="B5" s="26">
        <f>COUNTIFS(REGISTRO_OPERACIONES!$B$7:$B$1006,"&lt;&gt;",REGISTRO_OPERACIONES!$X$7:$X$1006,"&lt;&gt;",REGISTRO_OPERACIONES!$AJ$7:$AJ$1006,"&lt;&gt;No")</f>
        <v/>
      </c>
    </row>
    <row r="6" ht="22" customHeight="1">
      <c r="A6" s="25" t="inlineStr">
        <is>
          <t>Ganadoras</t>
        </is>
      </c>
      <c r="B6" s="26">
        <f>COUNTIFS(REGISTRO_OPERACIONES!$X$7:$X$1006,"&gt;0",REGISTRO_OPERACIONES!$B$7:$B$1006,"&lt;&gt;",REGISTRO_OPERACIONES!$AJ$7:$AJ$1006,"&lt;&gt;No")</f>
        <v/>
      </c>
    </row>
    <row r="7" ht="22" customHeight="1">
      <c r="A7" s="25" t="inlineStr">
        <is>
          <t>Perdedoras</t>
        </is>
      </c>
      <c r="B7" s="26">
        <f>COUNTIFS(REGISTRO_OPERACIONES!$X$7:$X$1006,"&lt;0",REGISTRO_OPERACIONES!$B$7:$B$1006,"&lt;&gt;",REGISTRO_OPERACIONES!$AJ$7:$AJ$1006,"&lt;&gt;No")</f>
        <v/>
      </c>
    </row>
    <row r="8" ht="22" customHeight="1">
      <c r="A8" s="25" t="inlineStr">
        <is>
          <t>Break-even</t>
        </is>
      </c>
      <c r="B8" s="26">
        <f>COUNTIFS(REGISTRO_OPERACIONES!$X$7:$X$1006,0,REGISTRO_OPERACIONES!$B$7:$B$1006,"&lt;&gt;",REGISTRO_OPERACIONES!$AJ$7:$AJ$1006,"&lt;&gt;No")</f>
        <v/>
      </c>
    </row>
    <row r="9" ht="22" customHeight="1">
      <c r="A9" s="25" t="inlineStr">
        <is>
          <t>% aciertos</t>
        </is>
      </c>
      <c r="B9" s="27">
        <f>IFERROR(B6/B5,0)</f>
        <v/>
      </c>
    </row>
    <row r="10" ht="22" customHeight="1">
      <c r="A10" s="25" t="inlineStr">
        <is>
          <t>Resultado neto</t>
        </is>
      </c>
      <c r="B10" s="28">
        <f>SUMIFS(REGISTRO_OPERACIONES!$X$7:$X$1006,REGISTRO_OPERACIONES!$B$7:$B$1006,"&lt;&gt;",REGISTRO_OPERACIONES!$AJ$7:$AJ$1006,"&lt;&gt;No")</f>
        <v/>
      </c>
    </row>
    <row r="11" ht="22" customHeight="1">
      <c r="A11" s="25" t="inlineStr">
        <is>
          <t>R acumulada</t>
        </is>
      </c>
      <c r="B11" s="29">
        <f>SUMIFS(REGISTRO_OPERACIONES!$Y$7:$Y$1006,REGISTRO_OPERACIONES!$B$7:$B$1006,"&lt;&gt;",REGISTRO_OPERACIONES!$AJ$7:$AJ$1006,"&lt;&gt;No")</f>
        <v/>
      </c>
    </row>
    <row r="12" ht="22" customHeight="1">
      <c r="A12" s="25" t="inlineStr">
        <is>
          <t>R media</t>
        </is>
      </c>
      <c r="B12" s="29">
        <f>IFERROR(AVERAGEIFS(REGISTRO_OPERACIONES!$Y$7:$Y$1006,REGISTRO_OPERACIONES!$B$7:$B$1006,"&lt;&gt;",REGISTRO_OPERACIONES!$AJ$7:$AJ$1006,"&lt;&gt;No"),0)</f>
        <v/>
      </c>
    </row>
    <row r="13" ht="22" customHeight="1">
      <c r="A13" s="25" t="inlineStr">
        <is>
          <t>Ganancia media</t>
        </is>
      </c>
      <c r="B13" s="28">
        <f>IFERROR(AVERAGEIFS(REGISTRO_OPERACIONES!$X$7:$X$1006,REGISTRO_OPERACIONES!$X$7:$X$1006,"&gt;0",REGISTRO_OPERACIONES!$AJ$7:$AJ$1006,"&lt;&gt;No"),0)</f>
        <v/>
      </c>
    </row>
    <row r="14" ht="22" customHeight="1">
      <c r="A14" s="25" t="inlineStr">
        <is>
          <t>Pérdida media</t>
        </is>
      </c>
      <c r="B14" s="28">
        <f>IFERROR(ABS(AVERAGEIFS(REGISTRO_OPERACIONES!$X$7:$X$1006,REGISTRO_OPERACIONES!$X$7:$X$1006,"&lt;0",REGISTRO_OPERACIONES!$AJ$7:$AJ$1006,"&lt;&gt;No")),0)</f>
        <v/>
      </c>
    </row>
    <row r="15" ht="22" customHeight="1">
      <c r="A15" s="25" t="inlineStr">
        <is>
          <t>Ganancia/Pérdida</t>
        </is>
      </c>
      <c r="B15" s="30">
        <f>IFERROR(B13/B14,0)</f>
        <v/>
      </c>
    </row>
    <row r="16" ht="22" customHeight="1">
      <c r="A16" s="25" t="inlineStr">
        <is>
          <t>Plan respetado (ops)</t>
        </is>
      </c>
      <c r="B16" s="26">
        <f>COUNTIFS(REGISTRO_OPERACIONES!$Z$7:$Z$1006,"Sí",REGISTRO_OPERACIONES!$B$7:$B$1006,"&lt;&gt;",REGISTRO_OPERACIONES!$AJ$7:$AJ$1006,"&lt;&gt;No")</f>
        <v/>
      </c>
    </row>
    <row r="17" ht="22" customHeight="1">
      <c r="A17" s="25" t="inlineStr">
        <is>
          <t>Cumplimiento plan</t>
        </is>
      </c>
      <c r="B17" s="27">
        <f>IFERROR(COUNTIFS(REGISTRO_OPERACIONES!$Z$7:$Z$1006,"Sí",REGISTRO_OPERACIONES!$B$7:$B$1006,"&lt;&gt;",REGISTRO_OPERACIONES!$AJ$7:$AJ$1006,"&lt;&gt;No")/COUNTIFS(REGISTRO_OPERACIONES!$Z$7:$Z$1006,"&lt;&gt;",REGISTRO_OPERACIONES!$B$7:$B$1006,"&lt;&gt;",REGISTRO_OPERACIONES!$AJ$7:$AJ$1006,"&lt;&gt;No"),0)</f>
        <v/>
      </c>
    </row>
    <row r="18" ht="22" customHeight="1">
      <c r="A18" s="25" t="inlineStr">
        <is>
          <t>Reglas incumplidas</t>
        </is>
      </c>
      <c r="B18" s="26">
        <f>COUNTIFS(REGISTRO_OPERACIONES!$AA$7:$AA$1006,"&lt;&gt;",REGISTRO_OPERACIONES!$B$7:$B$1006,"&lt;&gt;",REGISTRO_OPERACIONES!$AJ$7:$AJ$1006,"&lt;&gt;No")</f>
        <v/>
      </c>
    </row>
    <row r="20" ht="24" customHeight="1">
      <c r="A20" s="4" t="inlineStr">
        <is>
          <t>Análisis por estrategia</t>
        </is>
      </c>
      <c r="G20" s="4" t="inlineStr">
        <is>
          <t>Dirección</t>
        </is>
      </c>
      <c r="M20" t="inlineStr">
        <is>
          <t>Plan</t>
        </is>
      </c>
      <c r="N20" t="inlineStr">
        <is>
          <t>Ops</t>
        </is>
      </c>
    </row>
    <row r="21">
      <c r="A21" s="31" t="inlineStr">
        <is>
          <t>Estrategia</t>
        </is>
      </c>
      <c r="B21" s="31" t="inlineStr">
        <is>
          <t>Ops</t>
        </is>
      </c>
      <c r="C21" s="31" t="inlineStr">
        <is>
          <t>Neto</t>
        </is>
      </c>
      <c r="D21" s="31" t="inlineStr">
        <is>
          <t>R</t>
        </is>
      </c>
      <c r="E21" s="31" t="inlineStr">
        <is>
          <t>% plan</t>
        </is>
      </c>
      <c r="G21" s="32" t="inlineStr">
        <is>
          <t>Categoría</t>
        </is>
      </c>
      <c r="H21" s="32" t="inlineStr">
        <is>
          <t>Ops</t>
        </is>
      </c>
      <c r="I21" s="32" t="inlineStr">
        <is>
          <t>Neto</t>
        </is>
      </c>
      <c r="J21" s="32" t="inlineStr">
        <is>
          <t>R</t>
        </is>
      </c>
      <c r="M21" t="inlineStr">
        <is>
          <t>Sí</t>
        </is>
      </c>
      <c r="N21">
        <f>COUNTIFS(REGISTRO_OPERACIONES!$Z$7:$Z$1006,"Sí",REGISTRO_OPERACIONES!$B$7:$B$1006,"&lt;&gt;",REGISTRO_OPERACIONES!$AJ$7:$AJ$1006,"&lt;&gt;No")</f>
        <v/>
      </c>
    </row>
    <row r="22">
      <c r="A22">
        <f>CATALOGOS!A2</f>
        <v/>
      </c>
      <c r="B22">
        <f>IF(A22="","",COUNTIFS(REGISTRO_OPERACIONES!$K$7:$K$1006,A22,REGISTRO_OPERACIONES!$B$7:$B$1006,"&lt;&gt;",REGISTRO_OPERACIONES!$AJ$7:$AJ$1006,"&lt;&gt;No"))</f>
        <v/>
      </c>
      <c r="C22" s="33">
        <f>IF(A22="","",SUMIFS(REGISTRO_OPERACIONES!$X$7:$X$1006,REGISTRO_OPERACIONES!$K$7:$K$1006,A22,REGISTRO_OPERACIONES!$AJ$7:$AJ$1006,"&lt;&gt;No"))</f>
        <v/>
      </c>
      <c r="D22" s="34">
        <f>IF(A22="","",SUMIFS(REGISTRO_OPERACIONES!$Y$7:$Y$1006,REGISTRO_OPERACIONES!$K$7:$K$1006,A22,REGISTRO_OPERACIONES!$AJ$7:$AJ$1006,"&lt;&gt;No"))</f>
        <v/>
      </c>
      <c r="E22" s="35">
        <f>IFERROR(COUNTIFS(REGISTRO_OPERACIONES!$K$7:$K$1006,A22,REGISTRO_OPERACIONES!$Z$7:$Z$1006,"Sí",REGISTRO_OPERACIONES!$AJ$7:$AJ$1006,"&lt;&gt;No")/COUNTIFS(REGISTRO_OPERACIONES!$K$7:$K$1006,A22,REGISTRO_OPERACIONES!$Z$7:$Z$1006,"&lt;&gt;",REGISTRO_OPERACIONES!$AJ$7:$AJ$1006,"&lt;&gt;No"),0)</f>
        <v/>
      </c>
      <c r="G22" t="inlineStr">
        <is>
          <t>Compra</t>
        </is>
      </c>
      <c r="H22">
        <f>COUNTIFS(REGISTRO_OPERACIONES!$J$7:$J$1006,G22,REGISTRO_OPERACIONES!$B$7:$B$1006,"&lt;&gt;",REGISTRO_OPERACIONES!$AJ$7:$AJ$1006,"&lt;&gt;No")</f>
        <v/>
      </c>
      <c r="I22" s="33">
        <f>SUMIFS(REGISTRO_OPERACIONES!$X$7:$X$1006,REGISTRO_OPERACIONES!$J$7:$J$1006,G22,REGISTRO_OPERACIONES!$AJ$7:$AJ$1006,"&lt;&gt;No")</f>
        <v/>
      </c>
      <c r="J22" s="34">
        <f>SUMIFS(REGISTRO_OPERACIONES!$Y$7:$Y$1006,REGISTRO_OPERACIONES!$J$7:$J$1006,G22,REGISTRO_OPERACIONES!$AJ$7:$AJ$1006,"&lt;&gt;No")</f>
        <v/>
      </c>
      <c r="M22" t="inlineStr">
        <is>
          <t>No</t>
        </is>
      </c>
      <c r="N22">
        <f>COUNTIFS(REGISTRO_OPERACIONES!$Z$7:$Z$1006,"No",REGISTRO_OPERACIONES!$B$7:$B$1006,"&lt;&gt;",REGISTRO_OPERACIONES!$AJ$7:$AJ$1006,"&lt;&gt;No")</f>
        <v/>
      </c>
    </row>
    <row r="23">
      <c r="A23">
        <f>CATALOGOS!A3</f>
        <v/>
      </c>
      <c r="B23">
        <f>IF(A23="","",COUNTIFS(REGISTRO_OPERACIONES!$K$7:$K$1006,A23,REGISTRO_OPERACIONES!$B$7:$B$1006,"&lt;&gt;",REGISTRO_OPERACIONES!$AJ$7:$AJ$1006,"&lt;&gt;No"))</f>
        <v/>
      </c>
      <c r="C23" s="33">
        <f>IF(A23="","",SUMIFS(REGISTRO_OPERACIONES!$X$7:$X$1006,REGISTRO_OPERACIONES!$K$7:$K$1006,A23,REGISTRO_OPERACIONES!$AJ$7:$AJ$1006,"&lt;&gt;No"))</f>
        <v/>
      </c>
      <c r="D23" s="34">
        <f>IF(A23="","",SUMIFS(REGISTRO_OPERACIONES!$Y$7:$Y$1006,REGISTRO_OPERACIONES!$K$7:$K$1006,A23,REGISTRO_OPERACIONES!$AJ$7:$AJ$1006,"&lt;&gt;No"))</f>
        <v/>
      </c>
      <c r="E23" s="35">
        <f>IFERROR(COUNTIFS(REGISTRO_OPERACIONES!$K$7:$K$1006,A23,REGISTRO_OPERACIONES!$Z$7:$Z$1006,"Sí",REGISTRO_OPERACIONES!$AJ$7:$AJ$1006,"&lt;&gt;No")/COUNTIFS(REGISTRO_OPERACIONES!$K$7:$K$1006,A23,REGISTRO_OPERACIONES!$Z$7:$Z$1006,"&lt;&gt;",REGISTRO_OPERACIONES!$AJ$7:$AJ$1006,"&lt;&gt;No"),0)</f>
        <v/>
      </c>
      <c r="G23" t="inlineStr">
        <is>
          <t>Venta</t>
        </is>
      </c>
      <c r="H23">
        <f>COUNTIFS(REGISTRO_OPERACIONES!$J$7:$J$1006,G23,REGISTRO_OPERACIONES!$B$7:$B$1006,"&lt;&gt;",REGISTRO_OPERACIONES!$AJ$7:$AJ$1006,"&lt;&gt;No")</f>
        <v/>
      </c>
      <c r="I23" s="33">
        <f>SUMIFS(REGISTRO_OPERACIONES!$X$7:$X$1006,REGISTRO_OPERACIONES!$J$7:$J$1006,G23,REGISTRO_OPERACIONES!$AJ$7:$AJ$1006,"&lt;&gt;No")</f>
        <v/>
      </c>
      <c r="J23" s="34">
        <f>SUMIFS(REGISTRO_OPERACIONES!$Y$7:$Y$1006,REGISTRO_OPERACIONES!$J$7:$J$1006,G23,REGISTRO_OPERACIONES!$AJ$7:$AJ$1006,"&lt;&gt;No")</f>
        <v/>
      </c>
    </row>
    <row r="24">
      <c r="A24">
        <f>CATALOGOS!A4</f>
        <v/>
      </c>
      <c r="B24">
        <f>IF(A24="","",COUNTIFS(REGISTRO_OPERACIONES!$K$7:$K$1006,A24,REGISTRO_OPERACIONES!$B$7:$B$1006,"&lt;&gt;",REGISTRO_OPERACIONES!$AJ$7:$AJ$1006,"&lt;&gt;No"))</f>
        <v/>
      </c>
      <c r="C24" s="33">
        <f>IF(A24="","",SUMIFS(REGISTRO_OPERACIONES!$X$7:$X$1006,REGISTRO_OPERACIONES!$K$7:$K$1006,A24,REGISTRO_OPERACIONES!$AJ$7:$AJ$1006,"&lt;&gt;No"))</f>
        <v/>
      </c>
      <c r="D24" s="34">
        <f>IF(A24="","",SUMIFS(REGISTRO_OPERACIONES!$Y$7:$Y$1006,REGISTRO_OPERACIONES!$K$7:$K$1006,A24,REGISTRO_OPERACIONES!$AJ$7:$AJ$1006,"&lt;&gt;No"))</f>
        <v/>
      </c>
      <c r="E24" s="35">
        <f>IFERROR(COUNTIFS(REGISTRO_OPERACIONES!$K$7:$K$1006,A24,REGISTRO_OPERACIONES!$Z$7:$Z$1006,"Sí",REGISTRO_OPERACIONES!$AJ$7:$AJ$1006,"&lt;&gt;No")/COUNTIFS(REGISTRO_OPERACIONES!$K$7:$K$1006,A24,REGISTRO_OPERACIONES!$Z$7:$Z$1006,"&lt;&gt;",REGISTRO_OPERACIONES!$AJ$7:$AJ$1006,"&lt;&gt;No"),0)</f>
        <v/>
      </c>
    </row>
    <row r="25">
      <c r="A25">
        <f>CATALOGOS!A5</f>
        <v/>
      </c>
      <c r="B25">
        <f>IF(A25="","",COUNTIFS(REGISTRO_OPERACIONES!$K$7:$K$1006,A25,REGISTRO_OPERACIONES!$B$7:$B$1006,"&lt;&gt;",REGISTRO_OPERACIONES!$AJ$7:$AJ$1006,"&lt;&gt;No"))</f>
        <v/>
      </c>
      <c r="C25" s="33">
        <f>IF(A25="","",SUMIFS(REGISTRO_OPERACIONES!$X$7:$X$1006,REGISTRO_OPERACIONES!$K$7:$K$1006,A25,REGISTRO_OPERACIONES!$AJ$7:$AJ$1006,"&lt;&gt;No"))</f>
        <v/>
      </c>
      <c r="D25" s="34">
        <f>IF(A25="","",SUMIFS(REGISTRO_OPERACIONES!$Y$7:$Y$1006,REGISTRO_OPERACIONES!$K$7:$K$1006,A25,REGISTRO_OPERACIONES!$AJ$7:$AJ$1006,"&lt;&gt;No"))</f>
        <v/>
      </c>
      <c r="E25" s="35">
        <f>IFERROR(COUNTIFS(REGISTRO_OPERACIONES!$K$7:$K$1006,A25,REGISTRO_OPERACIONES!$Z$7:$Z$1006,"Sí",REGISTRO_OPERACIONES!$AJ$7:$AJ$1006,"&lt;&gt;No")/COUNTIFS(REGISTRO_OPERACIONES!$K$7:$K$1006,A25,REGISTRO_OPERACIONES!$Z$7:$Z$1006,"&lt;&gt;",REGISTRO_OPERACIONES!$AJ$7:$AJ$1006,"&lt;&gt;No"),0)</f>
        <v/>
      </c>
    </row>
    <row r="26" ht="24" customHeight="1">
      <c r="A26">
        <f>CATALOGOS!A6</f>
        <v/>
      </c>
      <c r="B26">
        <f>IF(A26="","",COUNTIFS(REGISTRO_OPERACIONES!$K$7:$K$1006,A26,REGISTRO_OPERACIONES!$B$7:$B$1006,"&lt;&gt;",REGISTRO_OPERACIONES!$AJ$7:$AJ$1006,"&lt;&gt;No"))</f>
        <v/>
      </c>
      <c r="C26" s="33">
        <f>IF(A26="","",SUMIFS(REGISTRO_OPERACIONES!$X$7:$X$1006,REGISTRO_OPERACIONES!$K$7:$K$1006,A26,REGISTRO_OPERACIONES!$AJ$7:$AJ$1006,"&lt;&gt;No"))</f>
        <v/>
      </c>
      <c r="D26" s="34">
        <f>IF(A26="","",SUMIFS(REGISTRO_OPERACIONES!$Y$7:$Y$1006,REGISTRO_OPERACIONES!$K$7:$K$1006,A26,REGISTRO_OPERACIONES!$AJ$7:$AJ$1006,"&lt;&gt;No"))</f>
        <v/>
      </c>
      <c r="E26" s="35">
        <f>IFERROR(COUNTIFS(REGISTRO_OPERACIONES!$K$7:$K$1006,A26,REGISTRO_OPERACIONES!$Z$7:$Z$1006,"Sí",REGISTRO_OPERACIONES!$AJ$7:$AJ$1006,"&lt;&gt;No")/COUNTIFS(REGISTRO_OPERACIONES!$K$7:$K$1006,A26,REGISTRO_OPERACIONES!$Z$7:$Z$1006,"&lt;&gt;",REGISTRO_OPERACIONES!$AJ$7:$AJ$1006,"&lt;&gt;No"),0)</f>
        <v/>
      </c>
      <c r="G26" s="4" t="inlineStr">
        <is>
          <t>Cuenta</t>
        </is>
      </c>
    </row>
    <row r="27">
      <c r="A27">
        <f>CATALOGOS!A7</f>
        <v/>
      </c>
      <c r="B27">
        <f>IF(A27="","",COUNTIFS(REGISTRO_OPERACIONES!$K$7:$K$1006,A27,REGISTRO_OPERACIONES!$B$7:$B$1006,"&lt;&gt;",REGISTRO_OPERACIONES!$AJ$7:$AJ$1006,"&lt;&gt;No"))</f>
        <v/>
      </c>
      <c r="C27" s="33">
        <f>IF(A27="","",SUMIFS(REGISTRO_OPERACIONES!$X$7:$X$1006,REGISTRO_OPERACIONES!$K$7:$K$1006,A27,REGISTRO_OPERACIONES!$AJ$7:$AJ$1006,"&lt;&gt;No"))</f>
        <v/>
      </c>
      <c r="D27" s="34">
        <f>IF(A27="","",SUMIFS(REGISTRO_OPERACIONES!$Y$7:$Y$1006,REGISTRO_OPERACIONES!$K$7:$K$1006,A27,REGISTRO_OPERACIONES!$AJ$7:$AJ$1006,"&lt;&gt;No"))</f>
        <v/>
      </c>
      <c r="E27" s="35">
        <f>IFERROR(COUNTIFS(REGISTRO_OPERACIONES!$K$7:$K$1006,A27,REGISTRO_OPERACIONES!$Z$7:$Z$1006,"Sí",REGISTRO_OPERACIONES!$AJ$7:$AJ$1006,"&lt;&gt;No")/COUNTIFS(REGISTRO_OPERACIONES!$K$7:$K$1006,A27,REGISTRO_OPERACIONES!$Z$7:$Z$1006,"&lt;&gt;",REGISTRO_OPERACIONES!$AJ$7:$AJ$1006,"&lt;&gt;No"),0)</f>
        <v/>
      </c>
      <c r="G27" s="32" t="inlineStr">
        <is>
          <t>Categoría</t>
        </is>
      </c>
      <c r="H27" s="32" t="inlineStr">
        <is>
          <t>Ops</t>
        </is>
      </c>
      <c r="I27" s="32" t="inlineStr">
        <is>
          <t>Neto</t>
        </is>
      </c>
      <c r="J27" s="32" t="inlineStr">
        <is>
          <t>R</t>
        </is>
      </c>
    </row>
    <row r="28">
      <c r="A28">
        <f>CATALOGOS!A8</f>
        <v/>
      </c>
      <c r="B28">
        <f>IF(A28="","",COUNTIFS(REGISTRO_OPERACIONES!$K$7:$K$1006,A28,REGISTRO_OPERACIONES!$B$7:$B$1006,"&lt;&gt;",REGISTRO_OPERACIONES!$AJ$7:$AJ$1006,"&lt;&gt;No"))</f>
        <v/>
      </c>
      <c r="C28" s="33">
        <f>IF(A28="","",SUMIFS(REGISTRO_OPERACIONES!$X$7:$X$1006,REGISTRO_OPERACIONES!$K$7:$K$1006,A28,REGISTRO_OPERACIONES!$AJ$7:$AJ$1006,"&lt;&gt;No"))</f>
        <v/>
      </c>
      <c r="D28" s="34">
        <f>IF(A28="","",SUMIFS(REGISTRO_OPERACIONES!$Y$7:$Y$1006,REGISTRO_OPERACIONES!$K$7:$K$1006,A28,REGISTRO_OPERACIONES!$AJ$7:$AJ$1006,"&lt;&gt;No"))</f>
        <v/>
      </c>
      <c r="E28" s="35">
        <f>IFERROR(COUNTIFS(REGISTRO_OPERACIONES!$K$7:$K$1006,A28,REGISTRO_OPERACIONES!$Z$7:$Z$1006,"Sí",REGISTRO_OPERACIONES!$AJ$7:$AJ$1006,"&lt;&gt;No")/COUNTIFS(REGISTRO_OPERACIONES!$K$7:$K$1006,A28,REGISTRO_OPERACIONES!$Z$7:$Z$1006,"&lt;&gt;",REGISTRO_OPERACIONES!$AJ$7:$AJ$1006,"&lt;&gt;No"),0)</f>
        <v/>
      </c>
      <c r="G28" t="inlineStr">
        <is>
          <t>Demo</t>
        </is>
      </c>
      <c r="H28">
        <f>COUNTIFS(REGISTRO_OPERACIONES!$F$7:$F$1006,G28,REGISTRO_OPERACIONES!$B$7:$B$1006,"&lt;&gt;",REGISTRO_OPERACIONES!$AJ$7:$AJ$1006,"&lt;&gt;No")</f>
        <v/>
      </c>
      <c r="I28" s="33">
        <f>SUMIFS(REGISTRO_OPERACIONES!$X$7:$X$1006,REGISTRO_OPERACIONES!$F$7:$F$1006,G28,REGISTRO_OPERACIONES!$AJ$7:$AJ$1006,"&lt;&gt;No")</f>
        <v/>
      </c>
      <c r="J28" s="34">
        <f>SUMIFS(REGISTRO_OPERACIONES!$Y$7:$Y$1006,REGISTRO_OPERACIONES!$F$7:$F$1006,G28,REGISTRO_OPERACIONES!$AJ$7:$AJ$1006,"&lt;&gt;No")</f>
        <v/>
      </c>
    </row>
    <row r="29">
      <c r="A29">
        <f>CATALOGOS!A9</f>
        <v/>
      </c>
      <c r="B29">
        <f>IF(A29="","",COUNTIFS(REGISTRO_OPERACIONES!$K$7:$K$1006,A29,REGISTRO_OPERACIONES!$B$7:$B$1006,"&lt;&gt;",REGISTRO_OPERACIONES!$AJ$7:$AJ$1006,"&lt;&gt;No"))</f>
        <v/>
      </c>
      <c r="C29" s="33">
        <f>IF(A29="","",SUMIFS(REGISTRO_OPERACIONES!$X$7:$X$1006,REGISTRO_OPERACIONES!$K$7:$K$1006,A29,REGISTRO_OPERACIONES!$AJ$7:$AJ$1006,"&lt;&gt;No"))</f>
        <v/>
      </c>
      <c r="D29" s="34">
        <f>IF(A29="","",SUMIFS(REGISTRO_OPERACIONES!$Y$7:$Y$1006,REGISTRO_OPERACIONES!$K$7:$K$1006,A29,REGISTRO_OPERACIONES!$AJ$7:$AJ$1006,"&lt;&gt;No"))</f>
        <v/>
      </c>
      <c r="E29" s="35">
        <f>IFERROR(COUNTIFS(REGISTRO_OPERACIONES!$K$7:$K$1006,A29,REGISTRO_OPERACIONES!$Z$7:$Z$1006,"Sí",REGISTRO_OPERACIONES!$AJ$7:$AJ$1006,"&lt;&gt;No")/COUNTIFS(REGISTRO_OPERACIONES!$K$7:$K$1006,A29,REGISTRO_OPERACIONES!$Z$7:$Z$1006,"&lt;&gt;",REGISTRO_OPERACIONES!$AJ$7:$AJ$1006,"&lt;&gt;No"),0)</f>
        <v/>
      </c>
      <c r="G29" t="inlineStr">
        <is>
          <t>Real</t>
        </is>
      </c>
      <c r="H29">
        <f>COUNTIFS(REGISTRO_OPERACIONES!$F$7:$F$1006,G29,REGISTRO_OPERACIONES!$B$7:$B$1006,"&lt;&gt;",REGISTRO_OPERACIONES!$AJ$7:$AJ$1006,"&lt;&gt;No")</f>
        <v/>
      </c>
      <c r="I29" s="33">
        <f>SUMIFS(REGISTRO_OPERACIONES!$X$7:$X$1006,REGISTRO_OPERACIONES!$F$7:$F$1006,G29,REGISTRO_OPERACIONES!$AJ$7:$AJ$1006,"&lt;&gt;No")</f>
        <v/>
      </c>
      <c r="J29" s="34">
        <f>SUMIFS(REGISTRO_OPERACIONES!$Y$7:$Y$1006,REGISTRO_OPERACIONES!$F$7:$F$1006,G29,REGISTRO_OPERACIONES!$AJ$7:$AJ$1006,"&lt;&gt;No")</f>
        <v/>
      </c>
    </row>
    <row r="30">
      <c r="A30">
        <f>CATALOGOS!A10</f>
        <v/>
      </c>
      <c r="B30">
        <f>IF(A30="","",COUNTIFS(REGISTRO_OPERACIONES!$K$7:$K$1006,A30,REGISTRO_OPERACIONES!$B$7:$B$1006,"&lt;&gt;",REGISTRO_OPERACIONES!$AJ$7:$AJ$1006,"&lt;&gt;No"))</f>
        <v/>
      </c>
      <c r="C30" s="33">
        <f>IF(A30="","",SUMIFS(REGISTRO_OPERACIONES!$X$7:$X$1006,REGISTRO_OPERACIONES!$K$7:$K$1006,A30,REGISTRO_OPERACIONES!$AJ$7:$AJ$1006,"&lt;&gt;No"))</f>
        <v/>
      </c>
      <c r="D30" s="34">
        <f>IF(A30="","",SUMIFS(REGISTRO_OPERACIONES!$Y$7:$Y$1006,REGISTRO_OPERACIONES!$K$7:$K$1006,A30,REGISTRO_OPERACIONES!$AJ$7:$AJ$1006,"&lt;&gt;No"))</f>
        <v/>
      </c>
      <c r="E30" s="35">
        <f>IFERROR(COUNTIFS(REGISTRO_OPERACIONES!$K$7:$K$1006,A30,REGISTRO_OPERACIONES!$Z$7:$Z$1006,"Sí",REGISTRO_OPERACIONES!$AJ$7:$AJ$1006,"&lt;&gt;No")/COUNTIFS(REGISTRO_OPERACIONES!$K$7:$K$1006,A30,REGISTRO_OPERACIONES!$Z$7:$Z$1006,"&lt;&gt;",REGISTRO_OPERACIONES!$AJ$7:$AJ$1006,"&lt;&gt;No"),0)</f>
        <v/>
      </c>
    </row>
    <row r="31">
      <c r="A31">
        <f>CATALOGOS!A11</f>
        <v/>
      </c>
      <c r="B31">
        <f>IF(A31="","",COUNTIFS(REGISTRO_OPERACIONES!$K$7:$K$1006,A31,REGISTRO_OPERACIONES!$B$7:$B$1006,"&lt;&gt;",REGISTRO_OPERACIONES!$AJ$7:$AJ$1006,"&lt;&gt;No"))</f>
        <v/>
      </c>
      <c r="C31" s="33">
        <f>IF(A31="","",SUMIFS(REGISTRO_OPERACIONES!$X$7:$X$1006,REGISTRO_OPERACIONES!$K$7:$K$1006,A31,REGISTRO_OPERACIONES!$AJ$7:$AJ$1006,"&lt;&gt;No"))</f>
        <v/>
      </c>
      <c r="D31" s="34">
        <f>IF(A31="","",SUMIFS(REGISTRO_OPERACIONES!$Y$7:$Y$1006,REGISTRO_OPERACIONES!$K$7:$K$1006,A31,REGISTRO_OPERACIONES!$AJ$7:$AJ$1006,"&lt;&gt;No"))</f>
        <v/>
      </c>
      <c r="E31" s="35">
        <f>IFERROR(COUNTIFS(REGISTRO_OPERACIONES!$K$7:$K$1006,A31,REGISTRO_OPERACIONES!$Z$7:$Z$1006,"Sí",REGISTRO_OPERACIONES!$AJ$7:$AJ$1006,"&lt;&gt;No")/COUNTIFS(REGISTRO_OPERACIONES!$K$7:$K$1006,A31,REGISTRO_OPERACIONES!$Z$7:$Z$1006,"&lt;&gt;",REGISTRO_OPERACIONES!$AJ$7:$AJ$1006,"&lt;&gt;No"),0)</f>
        <v/>
      </c>
    </row>
    <row r="32" ht="24" customHeight="1">
      <c r="G32" s="4" t="inlineStr">
        <is>
          <t>Horario</t>
        </is>
      </c>
    </row>
    <row r="33">
      <c r="G33" s="32" t="inlineStr">
        <is>
          <t>Categoría</t>
        </is>
      </c>
      <c r="H33" s="32" t="inlineStr">
        <is>
          <t>Ops</t>
        </is>
      </c>
      <c r="I33" s="32" t="inlineStr">
        <is>
          <t>Neto</t>
        </is>
      </c>
      <c r="J33" s="32" t="inlineStr">
        <is>
          <t>R</t>
        </is>
      </c>
    </row>
    <row r="34" ht="24" customHeight="1">
      <c r="A34" s="4" t="inlineStr">
        <is>
          <t>Análisis por instrumento</t>
        </is>
      </c>
      <c r="G34" t="inlineStr">
        <is>
          <t>00-06</t>
        </is>
      </c>
      <c r="H34">
        <f>COUNTIFS(REGISTRO_OPERACIONES!$AL$7:$AL$1006,G34,REGISTRO_OPERACIONES!$B$7:$B$1006,"&lt;&gt;",REGISTRO_OPERACIONES!$AJ$7:$AJ$1006,"&lt;&gt;No")</f>
        <v/>
      </c>
      <c r="I34" s="33">
        <f>SUMIFS(REGISTRO_OPERACIONES!$X$7:$X$1006,REGISTRO_OPERACIONES!$AL$7:$AL$1006,G34,REGISTRO_OPERACIONES!$AJ$7:$AJ$1006,"&lt;&gt;No")</f>
        <v/>
      </c>
      <c r="J34" s="34">
        <f>SUMIFS(REGISTRO_OPERACIONES!$Y$7:$Y$1006,REGISTRO_OPERACIONES!$AL$7:$AL$1006,G34,REGISTRO_OPERACIONES!$AJ$7:$AJ$1006,"&lt;&gt;No")</f>
        <v/>
      </c>
    </row>
    <row r="35">
      <c r="A35" s="32" t="inlineStr">
        <is>
          <t>Instrumento</t>
        </is>
      </c>
      <c r="B35" s="32" t="inlineStr">
        <is>
          <t>Ops</t>
        </is>
      </c>
      <c r="C35" s="32" t="inlineStr">
        <is>
          <t>Neto</t>
        </is>
      </c>
      <c r="D35" s="32" t="inlineStr">
        <is>
          <t>R</t>
        </is>
      </c>
      <c r="G35" t="inlineStr">
        <is>
          <t>06-10</t>
        </is>
      </c>
      <c r="H35">
        <f>COUNTIFS(REGISTRO_OPERACIONES!$AL$7:$AL$1006,G35,REGISTRO_OPERACIONES!$B$7:$B$1006,"&lt;&gt;",REGISTRO_OPERACIONES!$AJ$7:$AJ$1006,"&lt;&gt;No")</f>
        <v/>
      </c>
      <c r="I35" s="33">
        <f>SUMIFS(REGISTRO_OPERACIONES!$X$7:$X$1006,REGISTRO_OPERACIONES!$AL$7:$AL$1006,G35,REGISTRO_OPERACIONES!$AJ$7:$AJ$1006,"&lt;&gt;No")</f>
        <v/>
      </c>
      <c r="J35" s="34">
        <f>SUMIFS(REGISTRO_OPERACIONES!$Y$7:$Y$1006,REGISTRO_OPERACIONES!$AL$7:$AL$1006,G35,REGISTRO_OPERACIONES!$AJ$7:$AJ$1006,"&lt;&gt;No")</f>
        <v/>
      </c>
    </row>
    <row r="36">
      <c r="A36" t="inlineStr">
        <is>
          <t>EUR/USD</t>
        </is>
      </c>
      <c r="B36">
        <f>COUNTIFS(REGISTRO_OPERACIONES!$I$7:$I$1006,A36,REGISTRO_OPERACIONES!$B$7:$B$1006,"&lt;&gt;",REGISTRO_OPERACIONES!$AJ$7:$AJ$1006,"&lt;&gt;No")</f>
        <v/>
      </c>
      <c r="C36" s="33">
        <f>SUMIFS(REGISTRO_OPERACIONES!$X$7:$X$1006,REGISTRO_OPERACIONES!$I$7:$I$1006,A36,REGISTRO_OPERACIONES!$AJ$7:$AJ$1006,"&lt;&gt;No")</f>
        <v/>
      </c>
      <c r="D36" s="34">
        <f>SUMIFS(REGISTRO_OPERACIONES!$Y$7:$Y$1006,REGISTRO_OPERACIONES!$I$7:$I$1006,A36,REGISTRO_OPERACIONES!$AJ$7:$AJ$1006,"&lt;&gt;No")</f>
        <v/>
      </c>
      <c r="G36" t="inlineStr">
        <is>
          <t>10-14</t>
        </is>
      </c>
      <c r="H36">
        <f>COUNTIFS(REGISTRO_OPERACIONES!$AL$7:$AL$1006,G36,REGISTRO_OPERACIONES!$B$7:$B$1006,"&lt;&gt;",REGISTRO_OPERACIONES!$AJ$7:$AJ$1006,"&lt;&gt;No")</f>
        <v/>
      </c>
      <c r="I36" s="33">
        <f>SUMIFS(REGISTRO_OPERACIONES!$X$7:$X$1006,REGISTRO_OPERACIONES!$AL$7:$AL$1006,G36,REGISTRO_OPERACIONES!$AJ$7:$AJ$1006,"&lt;&gt;No")</f>
        <v/>
      </c>
      <c r="J36" s="34">
        <f>SUMIFS(REGISTRO_OPERACIONES!$Y$7:$Y$1006,REGISTRO_OPERACIONES!$AL$7:$AL$1006,G36,REGISTRO_OPERACIONES!$AJ$7:$AJ$1006,"&lt;&gt;No")</f>
        <v/>
      </c>
    </row>
    <row r="37">
      <c r="A37" t="inlineStr">
        <is>
          <t>USD/MXN</t>
        </is>
      </c>
      <c r="B37">
        <f>COUNTIFS(REGISTRO_OPERACIONES!$I$7:$I$1006,A37,REGISTRO_OPERACIONES!$B$7:$B$1006,"&lt;&gt;",REGISTRO_OPERACIONES!$AJ$7:$AJ$1006,"&lt;&gt;No")</f>
        <v/>
      </c>
      <c r="C37" s="33">
        <f>SUMIFS(REGISTRO_OPERACIONES!$X$7:$X$1006,REGISTRO_OPERACIONES!$I$7:$I$1006,A37,REGISTRO_OPERACIONES!$AJ$7:$AJ$1006,"&lt;&gt;No")</f>
        <v/>
      </c>
      <c r="D37" s="34">
        <f>SUMIFS(REGISTRO_OPERACIONES!$Y$7:$Y$1006,REGISTRO_OPERACIONES!$I$7:$I$1006,A37,REGISTRO_OPERACIONES!$AJ$7:$AJ$1006,"&lt;&gt;No")</f>
        <v/>
      </c>
      <c r="G37" t="inlineStr">
        <is>
          <t>14-18</t>
        </is>
      </c>
      <c r="H37">
        <f>COUNTIFS(REGISTRO_OPERACIONES!$AL$7:$AL$1006,G37,REGISTRO_OPERACIONES!$B$7:$B$1006,"&lt;&gt;",REGISTRO_OPERACIONES!$AJ$7:$AJ$1006,"&lt;&gt;No")</f>
        <v/>
      </c>
      <c r="I37" s="33">
        <f>SUMIFS(REGISTRO_OPERACIONES!$X$7:$X$1006,REGISTRO_OPERACIONES!$AL$7:$AL$1006,G37,REGISTRO_OPERACIONES!$AJ$7:$AJ$1006,"&lt;&gt;No")</f>
        <v/>
      </c>
      <c r="J37" s="34">
        <f>SUMIFS(REGISTRO_OPERACIONES!$Y$7:$Y$1006,REGISTRO_OPERACIONES!$AL$7:$AL$1006,G37,REGISTRO_OPERACIONES!$AJ$7:$AJ$1006,"&lt;&gt;No")</f>
        <v/>
      </c>
    </row>
    <row r="38">
      <c r="A38" t="inlineStr">
        <is>
          <t>XAU/USD</t>
        </is>
      </c>
      <c r="B38">
        <f>COUNTIFS(REGISTRO_OPERACIONES!$I$7:$I$1006,A38,REGISTRO_OPERACIONES!$B$7:$B$1006,"&lt;&gt;",REGISTRO_OPERACIONES!$AJ$7:$AJ$1006,"&lt;&gt;No")</f>
        <v/>
      </c>
      <c r="C38" s="33">
        <f>SUMIFS(REGISTRO_OPERACIONES!$X$7:$X$1006,REGISTRO_OPERACIONES!$I$7:$I$1006,A38,REGISTRO_OPERACIONES!$AJ$7:$AJ$1006,"&lt;&gt;No")</f>
        <v/>
      </c>
      <c r="D38" s="34">
        <f>SUMIFS(REGISTRO_OPERACIONES!$Y$7:$Y$1006,REGISTRO_OPERACIONES!$I$7:$I$1006,A38,REGISTRO_OPERACIONES!$AJ$7:$AJ$1006,"&lt;&gt;No")</f>
        <v/>
      </c>
      <c r="G38" t="inlineStr">
        <is>
          <t>18-22</t>
        </is>
      </c>
      <c r="H38">
        <f>COUNTIFS(REGISTRO_OPERACIONES!$AL$7:$AL$1006,G38,REGISTRO_OPERACIONES!$B$7:$B$1006,"&lt;&gt;",REGISTRO_OPERACIONES!$AJ$7:$AJ$1006,"&lt;&gt;No")</f>
        <v/>
      </c>
      <c r="I38" s="33">
        <f>SUMIFS(REGISTRO_OPERACIONES!$X$7:$X$1006,REGISTRO_OPERACIONES!$AL$7:$AL$1006,G38,REGISTRO_OPERACIONES!$AJ$7:$AJ$1006,"&lt;&gt;No")</f>
        <v/>
      </c>
      <c r="J38" s="34">
        <f>SUMIFS(REGISTRO_OPERACIONES!$Y$7:$Y$1006,REGISTRO_OPERACIONES!$AL$7:$AL$1006,G38,REGISTRO_OPERACIONES!$AJ$7:$AJ$1006,"&lt;&gt;No")</f>
        <v/>
      </c>
    </row>
    <row r="39">
      <c r="A39" t="inlineStr">
        <is>
          <t>NAS100</t>
        </is>
      </c>
      <c r="B39">
        <f>COUNTIFS(REGISTRO_OPERACIONES!$I$7:$I$1006,A39,REGISTRO_OPERACIONES!$B$7:$B$1006,"&lt;&gt;",REGISTRO_OPERACIONES!$AJ$7:$AJ$1006,"&lt;&gt;No")</f>
        <v/>
      </c>
      <c r="C39" s="33">
        <f>SUMIFS(REGISTRO_OPERACIONES!$X$7:$X$1006,REGISTRO_OPERACIONES!$I$7:$I$1006,A39,REGISTRO_OPERACIONES!$AJ$7:$AJ$1006,"&lt;&gt;No")</f>
        <v/>
      </c>
      <c r="D39" s="34">
        <f>SUMIFS(REGISTRO_OPERACIONES!$Y$7:$Y$1006,REGISTRO_OPERACIONES!$I$7:$I$1006,A39,REGISTRO_OPERACIONES!$AJ$7:$AJ$1006,"&lt;&gt;No")</f>
        <v/>
      </c>
      <c r="G39" t="inlineStr">
        <is>
          <t>22-24</t>
        </is>
      </c>
      <c r="H39">
        <f>COUNTIFS(REGISTRO_OPERACIONES!$AL$7:$AL$1006,G39,REGISTRO_OPERACIONES!$B$7:$B$1006,"&lt;&gt;",REGISTRO_OPERACIONES!$AJ$7:$AJ$1006,"&lt;&gt;No")</f>
        <v/>
      </c>
      <c r="I39" s="33">
        <f>SUMIFS(REGISTRO_OPERACIONES!$X$7:$X$1006,REGISTRO_OPERACIONES!$AL$7:$AL$1006,G39,REGISTRO_OPERACIONES!$AJ$7:$AJ$1006,"&lt;&gt;No")</f>
        <v/>
      </c>
      <c r="J39" s="34">
        <f>SUMIFS(REGISTRO_OPERACIONES!$Y$7:$Y$1006,REGISTRO_OPERACIONES!$AL$7:$AL$1006,G39,REGISTRO_OPERACIONES!$AJ$7:$AJ$1006,"&lt;&gt;No")</f>
        <v/>
      </c>
    </row>
    <row r="40">
      <c r="A40" t="inlineStr">
        <is>
          <t>S&amp;P 500</t>
        </is>
      </c>
      <c r="B40">
        <f>COUNTIFS(REGISTRO_OPERACIONES!$I$7:$I$1006,A40,REGISTRO_OPERACIONES!$B$7:$B$1006,"&lt;&gt;",REGISTRO_OPERACIONES!$AJ$7:$AJ$1006,"&lt;&gt;No")</f>
        <v/>
      </c>
      <c r="C40" s="33">
        <f>SUMIFS(REGISTRO_OPERACIONES!$X$7:$X$1006,REGISTRO_OPERACIONES!$I$7:$I$1006,A40,REGISTRO_OPERACIONES!$AJ$7:$AJ$1006,"&lt;&gt;No")</f>
        <v/>
      </c>
      <c r="D40" s="34">
        <f>SUMIFS(REGISTRO_OPERACIONES!$Y$7:$Y$1006,REGISTRO_OPERACIONES!$I$7:$I$1006,A40,REGISTRO_OPERACIONES!$AJ$7:$AJ$1006,"&lt;&gt;No")</f>
        <v/>
      </c>
    </row>
    <row r="41">
      <c r="A41" t="inlineStr">
        <is>
          <t>BTC/USD</t>
        </is>
      </c>
      <c r="B41">
        <f>COUNTIFS(REGISTRO_OPERACIONES!$I$7:$I$1006,A41,REGISTRO_OPERACIONES!$B$7:$B$1006,"&lt;&gt;",REGISTRO_OPERACIONES!$AJ$7:$AJ$1006,"&lt;&gt;No")</f>
        <v/>
      </c>
      <c r="C41" s="33">
        <f>SUMIFS(REGISTRO_OPERACIONES!$X$7:$X$1006,REGISTRO_OPERACIONES!$I$7:$I$1006,A41,REGISTRO_OPERACIONES!$AJ$7:$AJ$1006,"&lt;&gt;No")</f>
        <v/>
      </c>
      <c r="D41" s="34">
        <f>SUMIFS(REGISTRO_OPERACIONES!$Y$7:$Y$1006,REGISTRO_OPERACIONES!$I$7:$I$1006,A41,REGISTRO_OPERACIONES!$AJ$7:$AJ$1006,"&lt;&gt;No")</f>
        <v/>
      </c>
    </row>
    <row r="42" ht="24" customHeight="1">
      <c r="A42" t="inlineStr">
        <is>
          <t>ETH/USD</t>
        </is>
      </c>
      <c r="B42">
        <f>COUNTIFS(REGISTRO_OPERACIONES!$I$7:$I$1006,A42,REGISTRO_OPERACIONES!$B$7:$B$1006,"&lt;&gt;",REGISTRO_OPERACIONES!$AJ$7:$AJ$1006,"&lt;&gt;No")</f>
        <v/>
      </c>
      <c r="C42" s="33">
        <f>SUMIFS(REGISTRO_OPERACIONES!$X$7:$X$1006,REGISTRO_OPERACIONES!$I$7:$I$1006,A42,REGISTRO_OPERACIONES!$AJ$7:$AJ$1006,"&lt;&gt;No")</f>
        <v/>
      </c>
      <c r="D42" s="34">
        <f>SUMIFS(REGISTRO_OPERACIONES!$Y$7:$Y$1006,REGISTRO_OPERACIONES!$I$7:$I$1006,A42,REGISTRO_OPERACIONES!$AJ$7:$AJ$1006,"&lt;&gt;No")</f>
        <v/>
      </c>
      <c r="G42" s="4" t="inlineStr">
        <is>
          <t>Día</t>
        </is>
      </c>
    </row>
    <row r="43">
      <c r="A43" t="inlineStr">
        <is>
          <t>AAPL</t>
        </is>
      </c>
      <c r="B43">
        <f>COUNTIFS(REGISTRO_OPERACIONES!$I$7:$I$1006,A43,REGISTRO_OPERACIONES!$B$7:$B$1006,"&lt;&gt;",REGISTRO_OPERACIONES!$AJ$7:$AJ$1006,"&lt;&gt;No")</f>
        <v/>
      </c>
      <c r="C43" s="33">
        <f>SUMIFS(REGISTRO_OPERACIONES!$X$7:$X$1006,REGISTRO_OPERACIONES!$I$7:$I$1006,A43,REGISTRO_OPERACIONES!$AJ$7:$AJ$1006,"&lt;&gt;No")</f>
        <v/>
      </c>
      <c r="D43" s="34">
        <f>SUMIFS(REGISTRO_OPERACIONES!$Y$7:$Y$1006,REGISTRO_OPERACIONES!$I$7:$I$1006,A43,REGISTRO_OPERACIONES!$AJ$7:$AJ$1006,"&lt;&gt;No")</f>
        <v/>
      </c>
      <c r="G43" s="32" t="inlineStr">
        <is>
          <t>Categoría</t>
        </is>
      </c>
      <c r="H43" s="32" t="inlineStr">
        <is>
          <t>Ops</t>
        </is>
      </c>
      <c r="I43" s="32" t="inlineStr">
        <is>
          <t>Neto</t>
        </is>
      </c>
      <c r="J43" s="32" t="inlineStr">
        <is>
          <t>R</t>
        </is>
      </c>
    </row>
    <row r="44">
      <c r="A44" t="inlineStr">
        <is>
          <t>MSFT</t>
        </is>
      </c>
      <c r="B44">
        <f>COUNTIFS(REGISTRO_OPERACIONES!$I$7:$I$1006,A44,REGISTRO_OPERACIONES!$B$7:$B$1006,"&lt;&gt;",REGISTRO_OPERACIONES!$AJ$7:$AJ$1006,"&lt;&gt;No")</f>
        <v/>
      </c>
      <c r="C44" s="33">
        <f>SUMIFS(REGISTRO_OPERACIONES!$X$7:$X$1006,REGISTRO_OPERACIONES!$I$7:$I$1006,A44,REGISTRO_OPERACIONES!$AJ$7:$AJ$1006,"&lt;&gt;No")</f>
        <v/>
      </c>
      <c r="D44" s="34">
        <f>SUMIFS(REGISTRO_OPERACIONES!$Y$7:$Y$1006,REGISTRO_OPERACIONES!$I$7:$I$1006,A44,REGISTRO_OPERACIONES!$AJ$7:$AJ$1006,"&lt;&gt;No")</f>
        <v/>
      </c>
      <c r="G44" t="inlineStr">
        <is>
          <t>Lunes</t>
        </is>
      </c>
      <c r="H44">
        <f>COUNTIFS(REGISTRO_OPERACIONES!$AK$7:$AK$1006,G44,REGISTRO_OPERACIONES!$B$7:$B$1006,"&lt;&gt;",REGISTRO_OPERACIONES!$AJ$7:$AJ$1006,"&lt;&gt;No")</f>
        <v/>
      </c>
      <c r="I44" s="33">
        <f>SUMIFS(REGISTRO_OPERACIONES!$X$7:$X$1006,REGISTRO_OPERACIONES!$AK$7:$AK$1006,G44,REGISTRO_OPERACIONES!$AJ$7:$AJ$1006,"&lt;&gt;No")</f>
        <v/>
      </c>
      <c r="J44" s="34">
        <f>SUMIFS(REGISTRO_OPERACIONES!$Y$7:$Y$1006,REGISTRO_OPERACIONES!$AK$7:$AK$1006,G44,REGISTRO_OPERACIONES!$AJ$7:$AJ$1006,"&lt;&gt;No")</f>
        <v/>
      </c>
    </row>
    <row r="45">
      <c r="A45" t="inlineStr">
        <is>
          <t>Otro</t>
        </is>
      </c>
      <c r="B45">
        <f>COUNTIFS(REGISTRO_OPERACIONES!$I$7:$I$1006,A45,REGISTRO_OPERACIONES!$B$7:$B$1006,"&lt;&gt;",REGISTRO_OPERACIONES!$AJ$7:$AJ$1006,"&lt;&gt;No")</f>
        <v/>
      </c>
      <c r="C45" s="33">
        <f>SUMIFS(REGISTRO_OPERACIONES!$X$7:$X$1006,REGISTRO_OPERACIONES!$I$7:$I$1006,A45,REGISTRO_OPERACIONES!$AJ$7:$AJ$1006,"&lt;&gt;No")</f>
        <v/>
      </c>
      <c r="D45" s="34">
        <f>SUMIFS(REGISTRO_OPERACIONES!$Y$7:$Y$1006,REGISTRO_OPERACIONES!$I$7:$I$1006,A45,REGISTRO_OPERACIONES!$AJ$7:$AJ$1006,"&lt;&gt;No")</f>
        <v/>
      </c>
      <c r="G45" t="inlineStr">
        <is>
          <t>Martes</t>
        </is>
      </c>
      <c r="H45">
        <f>COUNTIFS(REGISTRO_OPERACIONES!$AK$7:$AK$1006,G45,REGISTRO_OPERACIONES!$B$7:$B$1006,"&lt;&gt;",REGISTRO_OPERACIONES!$AJ$7:$AJ$1006,"&lt;&gt;No")</f>
        <v/>
      </c>
      <c r="I45" s="33">
        <f>SUMIFS(REGISTRO_OPERACIONES!$X$7:$X$1006,REGISTRO_OPERACIONES!$AK$7:$AK$1006,G45,REGISTRO_OPERACIONES!$AJ$7:$AJ$1006,"&lt;&gt;No")</f>
        <v/>
      </c>
      <c r="J45" s="34">
        <f>SUMIFS(REGISTRO_OPERACIONES!$Y$7:$Y$1006,REGISTRO_OPERACIONES!$AK$7:$AK$1006,G45,REGISTRO_OPERACIONES!$AJ$7:$AJ$1006,"&lt;&gt;No")</f>
        <v/>
      </c>
    </row>
    <row r="46">
      <c r="G46" t="inlineStr">
        <is>
          <t>Miércoles</t>
        </is>
      </c>
      <c r="H46">
        <f>COUNTIFS(REGISTRO_OPERACIONES!$AK$7:$AK$1006,G46,REGISTRO_OPERACIONES!$B$7:$B$1006,"&lt;&gt;",REGISTRO_OPERACIONES!$AJ$7:$AJ$1006,"&lt;&gt;No")</f>
        <v/>
      </c>
      <c r="I46" s="33">
        <f>SUMIFS(REGISTRO_OPERACIONES!$X$7:$X$1006,REGISTRO_OPERACIONES!$AK$7:$AK$1006,G46,REGISTRO_OPERACIONES!$AJ$7:$AJ$1006,"&lt;&gt;No")</f>
        <v/>
      </c>
      <c r="J46" s="34">
        <f>SUMIFS(REGISTRO_OPERACIONES!$Y$7:$Y$1006,REGISTRO_OPERACIONES!$AK$7:$AK$1006,G46,REGISTRO_OPERACIONES!$AJ$7:$AJ$1006,"&lt;&gt;No")</f>
        <v/>
      </c>
    </row>
    <row r="47">
      <c r="G47" t="inlineStr">
        <is>
          <t>Jueves</t>
        </is>
      </c>
      <c r="H47">
        <f>COUNTIFS(REGISTRO_OPERACIONES!$AK$7:$AK$1006,G47,REGISTRO_OPERACIONES!$B$7:$B$1006,"&lt;&gt;",REGISTRO_OPERACIONES!$AJ$7:$AJ$1006,"&lt;&gt;No")</f>
        <v/>
      </c>
      <c r="I47" s="33">
        <f>SUMIFS(REGISTRO_OPERACIONES!$X$7:$X$1006,REGISTRO_OPERACIONES!$AK$7:$AK$1006,G47,REGISTRO_OPERACIONES!$AJ$7:$AJ$1006,"&lt;&gt;No")</f>
        <v/>
      </c>
      <c r="J47" s="34">
        <f>SUMIFS(REGISTRO_OPERACIONES!$Y$7:$Y$1006,REGISTRO_OPERACIONES!$AK$7:$AK$1006,G47,REGISTRO_OPERACIONES!$AJ$7:$AJ$1006,"&lt;&gt;No")</f>
        <v/>
      </c>
    </row>
    <row r="48">
      <c r="G48" t="inlineStr">
        <is>
          <t>Viernes</t>
        </is>
      </c>
      <c r="H48">
        <f>COUNTIFS(REGISTRO_OPERACIONES!$AK$7:$AK$1006,G48,REGISTRO_OPERACIONES!$B$7:$B$1006,"&lt;&gt;",REGISTRO_OPERACIONES!$AJ$7:$AJ$1006,"&lt;&gt;No")</f>
        <v/>
      </c>
      <c r="I48" s="33">
        <f>SUMIFS(REGISTRO_OPERACIONES!$X$7:$X$1006,REGISTRO_OPERACIONES!$AK$7:$AK$1006,G48,REGISTRO_OPERACIONES!$AJ$7:$AJ$1006,"&lt;&gt;No")</f>
        <v/>
      </c>
      <c r="J48" s="34">
        <f>SUMIFS(REGISTRO_OPERACIONES!$Y$7:$Y$1006,REGISTRO_OPERACIONES!$AK$7:$AK$1006,G48,REGISTRO_OPERACIONES!$AJ$7:$AJ$1006,"&lt;&gt;No")</f>
        <v/>
      </c>
    </row>
    <row r="49">
      <c r="G49" t="inlineStr">
        <is>
          <t>Sábado</t>
        </is>
      </c>
      <c r="H49">
        <f>COUNTIFS(REGISTRO_OPERACIONES!$AK$7:$AK$1006,G49,REGISTRO_OPERACIONES!$B$7:$B$1006,"&lt;&gt;",REGISTRO_OPERACIONES!$AJ$7:$AJ$1006,"&lt;&gt;No")</f>
        <v/>
      </c>
      <c r="I49" s="33">
        <f>SUMIFS(REGISTRO_OPERACIONES!$X$7:$X$1006,REGISTRO_OPERACIONES!$AK$7:$AK$1006,G49,REGISTRO_OPERACIONES!$AJ$7:$AJ$1006,"&lt;&gt;No")</f>
        <v/>
      </c>
      <c r="J49" s="34">
        <f>SUMIFS(REGISTRO_OPERACIONES!$Y$7:$Y$1006,REGISTRO_OPERACIONES!$AK$7:$AK$1006,G49,REGISTRO_OPERACIONES!$AJ$7:$AJ$1006,"&lt;&gt;No")</f>
        <v/>
      </c>
    </row>
    <row r="50">
      <c r="G50" t="inlineStr">
        <is>
          <t>Domingo</t>
        </is>
      </c>
      <c r="H50">
        <f>COUNTIFS(REGISTRO_OPERACIONES!$AK$7:$AK$1006,G50,REGISTRO_OPERACIONES!$B$7:$B$1006,"&lt;&gt;",REGISTRO_OPERACIONES!$AJ$7:$AJ$1006,"&lt;&gt;No")</f>
        <v/>
      </c>
      <c r="I50" s="33">
        <f>SUMIFS(REGISTRO_OPERACIONES!$X$7:$X$1006,REGISTRO_OPERACIONES!$AK$7:$AK$1006,G50,REGISTRO_OPERACIONES!$AJ$7:$AJ$1006,"&lt;&gt;No")</f>
        <v/>
      </c>
      <c r="J50" s="34">
        <f>SUMIFS(REGISTRO_OPERACIONES!$Y$7:$Y$1006,REGISTRO_OPERACIONES!$AK$7:$AK$1006,G50,REGISTRO_OPERACIONES!$AJ$7:$AJ$1006,"&lt;&gt;No")</f>
        <v/>
      </c>
    </row>
  </sheetData>
  <mergeCells count="8">
    <mergeCell ref="A20:E20"/>
    <mergeCell ref="G26:J26"/>
    <mergeCell ref="A34:D34"/>
    <mergeCell ref="A2:R2"/>
    <mergeCell ref="G20:J20"/>
    <mergeCell ref="A1:R1"/>
    <mergeCell ref="G32:J32"/>
    <mergeCell ref="G42:J42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2" customWidth="1" min="3" max="3"/>
    <col width="34" customWidth="1" min="4" max="4"/>
    <col width="34" customWidth="1" min="5" max="5"/>
    <col width="38" customWidth="1" min="6" max="6"/>
    <col width="16" customWidth="1" min="7" max="7"/>
  </cols>
  <sheetData>
    <row r="1" ht="32" customHeight="1">
      <c r="A1" s="1" t="inlineStr">
        <is>
          <t>Revisión de errores</t>
        </is>
      </c>
    </row>
    <row r="2" ht="26" customHeight="1">
      <c r="A2" s="2" t="inlineStr">
        <is>
          <t>Detecta patrones de conducta. Los conteos se alimentan de “Error principal” en REGISTRO_OPERACIONES.</t>
        </is>
      </c>
    </row>
    <row r="4">
      <c r="A4" s="36" t="inlineStr">
        <is>
          <t>Los costos asociados son aproximados y solo suman pérdidas netas observadas en operaciones con ese error. No estiman beneficios “perdidos” ni resultados hipotéticos.</t>
        </is>
      </c>
    </row>
    <row r="5"/>
    <row r="7">
      <c r="A7" s="37" t="inlineStr">
        <is>
          <t>Error</t>
        </is>
      </c>
      <c r="B7" s="37" t="inlineStr">
        <is>
          <t>Número de veces</t>
        </is>
      </c>
      <c r="C7" s="37" t="inlineStr">
        <is>
          <t>Costo aproximado asociado</t>
        </is>
      </c>
      <c r="D7" s="37" t="inlineStr">
        <is>
          <t>Situación en la que aparece</t>
        </is>
      </c>
      <c r="E7" s="37" t="inlineStr">
        <is>
          <t>Posible causa</t>
        </is>
      </c>
      <c r="F7" s="37" t="inlineStr">
        <is>
          <t>Acción correctiva</t>
        </is>
      </c>
      <c r="G7" s="37" t="inlineStr">
        <is>
          <t>Estado</t>
        </is>
      </c>
    </row>
    <row r="8">
      <c r="A8" s="24">
        <f>CATALOGOS!C2</f>
        <v/>
      </c>
      <c r="B8" s="24">
        <f>IF(A8="","",COUNTIFS(REGISTRO_OPERACIONES!$AB$7:$AB$1006,A8,REGISTRO_OPERACIONES!$B$7:$B$1006,"&lt;&gt;",REGISTRO_OPERACIONES!$AJ$7:$AJ$1006,"&lt;&gt;No"))</f>
        <v/>
      </c>
      <c r="C8" s="21">
        <f>IF(A8="","",-SUMIFS(REGISTRO_OPERACIONES!$X$7:$X$1006,REGISTRO_OPERACIONES!$AB$7:$AB$1006,A8,REGISTRO_OPERACIONES!$X$7:$X$1006,"&lt;0",REGISTRO_OPERACIONES!$AJ$7:$AJ$1006,"&lt;&gt;No"))</f>
        <v/>
      </c>
      <c r="D8" s="16" t="n"/>
      <c r="E8" s="16" t="n"/>
      <c r="F8" s="16" t="n"/>
      <c r="G8" s="16" t="n"/>
    </row>
    <row r="9">
      <c r="A9" s="24">
        <f>CATALOGOS!C3</f>
        <v/>
      </c>
      <c r="B9" s="24">
        <f>IF(A9="","",COUNTIFS(REGISTRO_OPERACIONES!$AB$7:$AB$1006,A9,REGISTRO_OPERACIONES!$B$7:$B$1006,"&lt;&gt;",REGISTRO_OPERACIONES!$AJ$7:$AJ$1006,"&lt;&gt;No"))</f>
        <v/>
      </c>
      <c r="C9" s="21">
        <f>IF(A9="","",-SUMIFS(REGISTRO_OPERACIONES!$X$7:$X$1006,REGISTRO_OPERACIONES!$AB$7:$AB$1006,A9,REGISTRO_OPERACIONES!$X$7:$X$1006,"&lt;0",REGISTRO_OPERACIONES!$AJ$7:$AJ$1006,"&lt;&gt;No"))</f>
        <v/>
      </c>
      <c r="D9" s="16" t="n"/>
      <c r="E9" s="16" t="n"/>
      <c r="F9" s="16" t="n"/>
      <c r="G9" s="16" t="n"/>
    </row>
    <row r="10">
      <c r="A10" s="24">
        <f>CATALOGOS!C4</f>
        <v/>
      </c>
      <c r="B10" s="24">
        <f>IF(A10="","",COUNTIFS(REGISTRO_OPERACIONES!$AB$7:$AB$1006,A10,REGISTRO_OPERACIONES!$B$7:$B$1006,"&lt;&gt;",REGISTRO_OPERACIONES!$AJ$7:$AJ$1006,"&lt;&gt;No"))</f>
        <v/>
      </c>
      <c r="C10" s="21">
        <f>IF(A10="","",-SUMIFS(REGISTRO_OPERACIONES!$X$7:$X$1006,REGISTRO_OPERACIONES!$AB$7:$AB$1006,A10,REGISTRO_OPERACIONES!$X$7:$X$1006,"&lt;0",REGISTRO_OPERACIONES!$AJ$7:$AJ$1006,"&lt;&gt;No"))</f>
        <v/>
      </c>
      <c r="D10" s="16" t="n"/>
      <c r="E10" s="16" t="n"/>
      <c r="F10" s="16" t="n"/>
      <c r="G10" s="16" t="n"/>
    </row>
    <row r="11">
      <c r="A11" s="24">
        <f>CATALOGOS!C5</f>
        <v/>
      </c>
      <c r="B11" s="24">
        <f>IF(A11="","",COUNTIFS(REGISTRO_OPERACIONES!$AB$7:$AB$1006,A11,REGISTRO_OPERACIONES!$B$7:$B$1006,"&lt;&gt;",REGISTRO_OPERACIONES!$AJ$7:$AJ$1006,"&lt;&gt;No"))</f>
        <v/>
      </c>
      <c r="C11" s="21">
        <f>IF(A11="","",-SUMIFS(REGISTRO_OPERACIONES!$X$7:$X$1006,REGISTRO_OPERACIONES!$AB$7:$AB$1006,A11,REGISTRO_OPERACIONES!$X$7:$X$1006,"&lt;0",REGISTRO_OPERACIONES!$AJ$7:$AJ$1006,"&lt;&gt;No"))</f>
        <v/>
      </c>
      <c r="D11" s="16" t="n"/>
      <c r="E11" s="16" t="n"/>
      <c r="F11" s="16" t="n"/>
      <c r="G11" s="16" t="n"/>
    </row>
    <row r="12">
      <c r="A12" s="24">
        <f>CATALOGOS!C6</f>
        <v/>
      </c>
      <c r="B12" s="24">
        <f>IF(A12="","",COUNTIFS(REGISTRO_OPERACIONES!$AB$7:$AB$1006,A12,REGISTRO_OPERACIONES!$B$7:$B$1006,"&lt;&gt;",REGISTRO_OPERACIONES!$AJ$7:$AJ$1006,"&lt;&gt;No"))</f>
        <v/>
      </c>
      <c r="C12" s="21">
        <f>IF(A12="","",-SUMIFS(REGISTRO_OPERACIONES!$X$7:$X$1006,REGISTRO_OPERACIONES!$AB$7:$AB$1006,A12,REGISTRO_OPERACIONES!$X$7:$X$1006,"&lt;0",REGISTRO_OPERACIONES!$AJ$7:$AJ$1006,"&lt;&gt;No"))</f>
        <v/>
      </c>
      <c r="D12" s="16" t="n"/>
      <c r="E12" s="16" t="n"/>
      <c r="F12" s="16" t="n"/>
      <c r="G12" s="16" t="n"/>
    </row>
    <row r="13">
      <c r="A13" s="24">
        <f>CATALOGOS!C7</f>
        <v/>
      </c>
      <c r="B13" s="24">
        <f>IF(A13="","",COUNTIFS(REGISTRO_OPERACIONES!$AB$7:$AB$1006,A13,REGISTRO_OPERACIONES!$B$7:$B$1006,"&lt;&gt;",REGISTRO_OPERACIONES!$AJ$7:$AJ$1006,"&lt;&gt;No"))</f>
        <v/>
      </c>
      <c r="C13" s="21">
        <f>IF(A13="","",-SUMIFS(REGISTRO_OPERACIONES!$X$7:$X$1006,REGISTRO_OPERACIONES!$AB$7:$AB$1006,A13,REGISTRO_OPERACIONES!$X$7:$X$1006,"&lt;0",REGISTRO_OPERACIONES!$AJ$7:$AJ$1006,"&lt;&gt;No"))</f>
        <v/>
      </c>
      <c r="D13" s="16" t="n"/>
      <c r="E13" s="16" t="n"/>
      <c r="F13" s="16" t="n"/>
      <c r="G13" s="16" t="n"/>
    </row>
    <row r="14">
      <c r="A14" s="24">
        <f>CATALOGOS!C8</f>
        <v/>
      </c>
      <c r="B14" s="24">
        <f>IF(A14="","",COUNTIFS(REGISTRO_OPERACIONES!$AB$7:$AB$1006,A14,REGISTRO_OPERACIONES!$B$7:$B$1006,"&lt;&gt;",REGISTRO_OPERACIONES!$AJ$7:$AJ$1006,"&lt;&gt;No"))</f>
        <v/>
      </c>
      <c r="C14" s="21">
        <f>IF(A14="","",-SUMIFS(REGISTRO_OPERACIONES!$X$7:$X$1006,REGISTRO_OPERACIONES!$AB$7:$AB$1006,A14,REGISTRO_OPERACIONES!$X$7:$X$1006,"&lt;0",REGISTRO_OPERACIONES!$AJ$7:$AJ$1006,"&lt;&gt;No"))</f>
        <v/>
      </c>
      <c r="D14" s="16" t="n"/>
      <c r="E14" s="16" t="n"/>
      <c r="F14" s="16" t="n"/>
      <c r="G14" s="16" t="n"/>
    </row>
    <row r="15">
      <c r="A15" s="24">
        <f>CATALOGOS!C9</f>
        <v/>
      </c>
      <c r="B15" s="24">
        <f>IF(A15="","",COUNTIFS(REGISTRO_OPERACIONES!$AB$7:$AB$1006,A15,REGISTRO_OPERACIONES!$B$7:$B$1006,"&lt;&gt;",REGISTRO_OPERACIONES!$AJ$7:$AJ$1006,"&lt;&gt;No"))</f>
        <v/>
      </c>
      <c r="C15" s="21">
        <f>IF(A15="","",-SUMIFS(REGISTRO_OPERACIONES!$X$7:$X$1006,REGISTRO_OPERACIONES!$AB$7:$AB$1006,A15,REGISTRO_OPERACIONES!$X$7:$X$1006,"&lt;0",REGISTRO_OPERACIONES!$AJ$7:$AJ$1006,"&lt;&gt;No"))</f>
        <v/>
      </c>
      <c r="D15" s="16" t="n"/>
      <c r="E15" s="16" t="n"/>
      <c r="F15" s="16" t="n"/>
      <c r="G15" s="16" t="n"/>
    </row>
    <row r="16">
      <c r="A16" s="24">
        <f>CATALOGOS!C10</f>
        <v/>
      </c>
      <c r="B16" s="24">
        <f>IF(A16="","",COUNTIFS(REGISTRO_OPERACIONES!$AB$7:$AB$1006,A16,REGISTRO_OPERACIONES!$B$7:$B$1006,"&lt;&gt;",REGISTRO_OPERACIONES!$AJ$7:$AJ$1006,"&lt;&gt;No"))</f>
        <v/>
      </c>
      <c r="C16" s="21">
        <f>IF(A16="","",-SUMIFS(REGISTRO_OPERACIONES!$X$7:$X$1006,REGISTRO_OPERACIONES!$AB$7:$AB$1006,A16,REGISTRO_OPERACIONES!$X$7:$X$1006,"&lt;0",REGISTRO_OPERACIONES!$AJ$7:$AJ$1006,"&lt;&gt;No"))</f>
        <v/>
      </c>
      <c r="D16" s="16" t="n"/>
      <c r="E16" s="16" t="n"/>
      <c r="F16" s="16" t="n"/>
      <c r="G16" s="16" t="n"/>
    </row>
    <row r="17">
      <c r="A17" s="24">
        <f>CATALOGOS!C11</f>
        <v/>
      </c>
      <c r="B17" s="24">
        <f>IF(A17="","",COUNTIFS(REGISTRO_OPERACIONES!$AB$7:$AB$1006,A17,REGISTRO_OPERACIONES!$B$7:$B$1006,"&lt;&gt;",REGISTRO_OPERACIONES!$AJ$7:$AJ$1006,"&lt;&gt;No"))</f>
        <v/>
      </c>
      <c r="C17" s="21">
        <f>IF(A17="","",-SUMIFS(REGISTRO_OPERACIONES!$X$7:$X$1006,REGISTRO_OPERACIONES!$AB$7:$AB$1006,A17,REGISTRO_OPERACIONES!$X$7:$X$1006,"&lt;0",REGISTRO_OPERACIONES!$AJ$7:$AJ$1006,"&lt;&gt;No"))</f>
        <v/>
      </c>
      <c r="D17" s="16" t="n"/>
      <c r="E17" s="16" t="n"/>
      <c r="F17" s="16" t="n"/>
      <c r="G17" s="16" t="n"/>
    </row>
    <row r="18">
      <c r="A18" s="24">
        <f>CATALOGOS!C12</f>
        <v/>
      </c>
      <c r="B18" s="24">
        <f>IF(A18="","",COUNTIFS(REGISTRO_OPERACIONES!$AB$7:$AB$1006,A18,REGISTRO_OPERACIONES!$B$7:$B$1006,"&lt;&gt;",REGISTRO_OPERACIONES!$AJ$7:$AJ$1006,"&lt;&gt;No"))</f>
        <v/>
      </c>
      <c r="C18" s="21">
        <f>IF(A18="","",-SUMIFS(REGISTRO_OPERACIONES!$X$7:$X$1006,REGISTRO_OPERACIONES!$AB$7:$AB$1006,A18,REGISTRO_OPERACIONES!$X$7:$X$1006,"&lt;0",REGISTRO_OPERACIONES!$AJ$7:$AJ$1006,"&lt;&gt;No"))</f>
        <v/>
      </c>
      <c r="D18" s="16" t="n"/>
      <c r="E18" s="16" t="n"/>
      <c r="F18" s="16" t="n"/>
      <c r="G18" s="16" t="n"/>
    </row>
  </sheetData>
  <autoFilter ref="A7:G18"/>
  <mergeCells count="3">
    <mergeCell ref="A4:G5"/>
    <mergeCell ref="A2:G2"/>
    <mergeCell ref="A1:G1"/>
  </mergeCells>
  <dataValidations count="1">
    <dataValidation sqref="G8:G18" showDropDown="0" showInputMessage="0" showErrorMessage="1" allowBlank="1" errorTitle="Valor no válido" error="Selecciona una opción de la lista." type="list">
      <formula1>"Pendiente,Trabajando,Corregido"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507"/>
  <sheetViews>
    <sheetView showGridLines="0" zoomScale="85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4" customWidth="1" min="4" max="4"/>
    <col width="18" customWidth="1" min="5" max="5"/>
    <col width="18" customWidth="1" min="6" max="6"/>
    <col width="18" customWidth="1" min="7" max="7"/>
    <col width="18" customWidth="1" min="8" max="8"/>
    <col width="20" customWidth="1" min="9" max="9"/>
    <col width="20" customWidth="1" min="10" max="10"/>
    <col width="16" customWidth="1" min="11" max="11"/>
    <col width="34" customWidth="1" min="12" max="12"/>
  </cols>
  <sheetData>
    <row r="1" ht="32" customHeight="1">
      <c r="A1" s="1" t="inlineStr">
        <is>
          <t>Movimientos de efectivo y divisas</t>
        </is>
      </c>
    </row>
    <row r="2" ht="26" customHeight="1">
      <c r="A2" s="2" t="inlineStr">
        <is>
          <t>Separa el dinero que entra/sale de la cuenta del rendimiento de trading.</t>
        </is>
      </c>
    </row>
    <row r="4">
      <c r="A4" s="38" t="inlineStr">
        <is>
          <t>Los depósitos y retiros no son ganancias ni pérdidas de trading. Si una cuenta tenía 1,000 USD y depositas otros 500 USD, pasar a 1,500 USD no significa haber ganado 500 USD operando.</t>
        </is>
      </c>
    </row>
    <row r="5"/>
    <row r="7">
      <c r="A7" s="37" t="inlineStr">
        <is>
          <t>Fecha</t>
        </is>
      </c>
      <c r="B7" s="37" t="inlineStr">
        <is>
          <t>Tipo de movimiento</t>
        </is>
      </c>
      <c r="C7" s="37" t="inlineStr">
        <is>
          <t>Depósito</t>
        </is>
      </c>
      <c r="D7" s="37" t="inlineStr">
        <is>
          <t>Retiro</t>
        </is>
      </c>
      <c r="E7" s="37" t="inlineStr">
        <is>
          <t>Moneda de origen</t>
        </is>
      </c>
      <c r="F7" s="37" t="inlineStr">
        <is>
          <t>Cantidad de origen</t>
        </is>
      </c>
      <c r="G7" s="37" t="inlineStr">
        <is>
          <t>Moneda de destino</t>
        </is>
      </c>
      <c r="H7" s="37" t="inlineStr">
        <is>
          <t>Cantidad recibida</t>
        </is>
      </c>
      <c r="I7" s="37" t="inlineStr">
        <is>
          <t>Tipo de cambio aplicado</t>
        </is>
      </c>
      <c r="J7" s="37" t="inlineStr">
        <is>
          <t>Comisión de conversión</t>
        </is>
      </c>
      <c r="K7" s="37" t="inlineStr">
        <is>
          <t>Otros cargos</t>
        </is>
      </c>
      <c r="L7" s="37" t="inlineStr">
        <is>
          <t>Observaciones</t>
        </is>
      </c>
    </row>
    <row r="8">
      <c r="A8" s="17" t="n"/>
      <c r="B8" s="16" t="n"/>
      <c r="C8" s="20" t="n"/>
      <c r="D8" s="20" t="n"/>
      <c r="E8" s="16" t="n"/>
      <c r="F8" s="20" t="n"/>
      <c r="G8" s="16" t="n"/>
      <c r="H8" s="20" t="n"/>
      <c r="I8" s="23" t="n"/>
      <c r="J8" s="20" t="n"/>
      <c r="K8" s="20" t="n"/>
      <c r="L8" s="16" t="n"/>
    </row>
    <row r="9">
      <c r="A9" s="17" t="n"/>
      <c r="B9" s="16" t="n"/>
      <c r="C9" s="20" t="n"/>
      <c r="D9" s="20" t="n"/>
      <c r="E9" s="16" t="n"/>
      <c r="F9" s="20" t="n"/>
      <c r="G9" s="16" t="n"/>
      <c r="H9" s="20" t="n"/>
      <c r="I9" s="23" t="n"/>
      <c r="J9" s="20" t="n"/>
      <c r="K9" s="20" t="n"/>
      <c r="L9" s="16" t="n"/>
    </row>
    <row r="10">
      <c r="A10" s="17" t="n"/>
      <c r="B10" s="16" t="n"/>
      <c r="C10" s="20" t="n"/>
      <c r="D10" s="20" t="n"/>
      <c r="E10" s="16" t="n"/>
      <c r="F10" s="20" t="n"/>
      <c r="G10" s="16" t="n"/>
      <c r="H10" s="20" t="n"/>
      <c r="I10" s="23" t="n"/>
      <c r="J10" s="20" t="n"/>
      <c r="K10" s="20" t="n"/>
      <c r="L10" s="16" t="n"/>
    </row>
    <row r="11">
      <c r="A11" s="17" t="n"/>
      <c r="B11" s="16" t="n"/>
      <c r="C11" s="20" t="n"/>
      <c r="D11" s="20" t="n"/>
      <c r="E11" s="16" t="n"/>
      <c r="F11" s="20" t="n"/>
      <c r="G11" s="16" t="n"/>
      <c r="H11" s="20" t="n"/>
      <c r="I11" s="23" t="n"/>
      <c r="J11" s="20" t="n"/>
      <c r="K11" s="20" t="n"/>
      <c r="L11" s="16" t="n"/>
    </row>
    <row r="12">
      <c r="A12" s="17" t="n"/>
      <c r="B12" s="16" t="n"/>
      <c r="C12" s="20" t="n"/>
      <c r="D12" s="20" t="n"/>
      <c r="E12" s="16" t="n"/>
      <c r="F12" s="20" t="n"/>
      <c r="G12" s="16" t="n"/>
      <c r="H12" s="20" t="n"/>
      <c r="I12" s="23" t="n"/>
      <c r="J12" s="20" t="n"/>
      <c r="K12" s="20" t="n"/>
      <c r="L12" s="16" t="n"/>
    </row>
    <row r="13">
      <c r="A13" s="17" t="n"/>
      <c r="B13" s="16" t="n"/>
      <c r="C13" s="20" t="n"/>
      <c r="D13" s="20" t="n"/>
      <c r="E13" s="16" t="n"/>
      <c r="F13" s="20" t="n"/>
      <c r="G13" s="16" t="n"/>
      <c r="H13" s="20" t="n"/>
      <c r="I13" s="23" t="n"/>
      <c r="J13" s="20" t="n"/>
      <c r="K13" s="20" t="n"/>
      <c r="L13" s="16" t="n"/>
    </row>
    <row r="14">
      <c r="A14" s="17" t="n"/>
      <c r="B14" s="16" t="n"/>
      <c r="C14" s="20" t="n"/>
      <c r="D14" s="20" t="n"/>
      <c r="E14" s="16" t="n"/>
      <c r="F14" s="20" t="n"/>
      <c r="G14" s="16" t="n"/>
      <c r="H14" s="20" t="n"/>
      <c r="I14" s="23" t="n"/>
      <c r="J14" s="20" t="n"/>
      <c r="K14" s="20" t="n"/>
      <c r="L14" s="16" t="n"/>
    </row>
    <row r="15">
      <c r="A15" s="17" t="n"/>
      <c r="B15" s="16" t="n"/>
      <c r="C15" s="20" t="n"/>
      <c r="D15" s="20" t="n"/>
      <c r="E15" s="16" t="n"/>
      <c r="F15" s="20" t="n"/>
      <c r="G15" s="16" t="n"/>
      <c r="H15" s="20" t="n"/>
      <c r="I15" s="23" t="n"/>
      <c r="J15" s="20" t="n"/>
      <c r="K15" s="20" t="n"/>
      <c r="L15" s="16" t="n"/>
    </row>
    <row r="16">
      <c r="A16" s="17" t="n"/>
      <c r="B16" s="16" t="n"/>
      <c r="C16" s="20" t="n"/>
      <c r="D16" s="20" t="n"/>
      <c r="E16" s="16" t="n"/>
      <c r="F16" s="20" t="n"/>
      <c r="G16" s="16" t="n"/>
      <c r="H16" s="20" t="n"/>
      <c r="I16" s="23" t="n"/>
      <c r="J16" s="20" t="n"/>
      <c r="K16" s="20" t="n"/>
      <c r="L16" s="16" t="n"/>
    </row>
    <row r="17">
      <c r="A17" s="17" t="n"/>
      <c r="B17" s="16" t="n"/>
      <c r="C17" s="20" t="n"/>
      <c r="D17" s="20" t="n"/>
      <c r="E17" s="16" t="n"/>
      <c r="F17" s="20" t="n"/>
      <c r="G17" s="16" t="n"/>
      <c r="H17" s="20" t="n"/>
      <c r="I17" s="23" t="n"/>
      <c r="J17" s="20" t="n"/>
      <c r="K17" s="20" t="n"/>
      <c r="L17" s="16" t="n"/>
    </row>
    <row r="18">
      <c r="A18" s="17" t="n"/>
      <c r="B18" s="16" t="n"/>
      <c r="C18" s="20" t="n"/>
      <c r="D18" s="20" t="n"/>
      <c r="E18" s="16" t="n"/>
      <c r="F18" s="20" t="n"/>
      <c r="G18" s="16" t="n"/>
      <c r="H18" s="20" t="n"/>
      <c r="I18" s="23" t="n"/>
      <c r="J18" s="20" t="n"/>
      <c r="K18" s="20" t="n"/>
      <c r="L18" s="16" t="n"/>
    </row>
    <row r="19">
      <c r="A19" s="17" t="n"/>
      <c r="B19" s="16" t="n"/>
      <c r="C19" s="20" t="n"/>
      <c r="D19" s="20" t="n"/>
      <c r="E19" s="16" t="n"/>
      <c r="F19" s="20" t="n"/>
      <c r="G19" s="16" t="n"/>
      <c r="H19" s="20" t="n"/>
      <c r="I19" s="23" t="n"/>
      <c r="J19" s="20" t="n"/>
      <c r="K19" s="20" t="n"/>
      <c r="L19" s="16" t="n"/>
    </row>
    <row r="20">
      <c r="A20" s="17" t="n"/>
      <c r="B20" s="16" t="n"/>
      <c r="C20" s="20" t="n"/>
      <c r="D20" s="20" t="n"/>
      <c r="E20" s="16" t="n"/>
      <c r="F20" s="20" t="n"/>
      <c r="G20" s="16" t="n"/>
      <c r="H20" s="20" t="n"/>
      <c r="I20" s="23" t="n"/>
      <c r="J20" s="20" t="n"/>
      <c r="K20" s="20" t="n"/>
      <c r="L20" s="16" t="n"/>
    </row>
    <row r="21">
      <c r="A21" s="17" t="n"/>
      <c r="B21" s="16" t="n"/>
      <c r="C21" s="20" t="n"/>
      <c r="D21" s="20" t="n"/>
      <c r="E21" s="16" t="n"/>
      <c r="F21" s="20" t="n"/>
      <c r="G21" s="16" t="n"/>
      <c r="H21" s="20" t="n"/>
      <c r="I21" s="23" t="n"/>
      <c r="J21" s="20" t="n"/>
      <c r="K21" s="20" t="n"/>
      <c r="L21" s="16" t="n"/>
    </row>
    <row r="22">
      <c r="A22" s="17" t="n"/>
      <c r="B22" s="16" t="n"/>
      <c r="C22" s="20" t="n"/>
      <c r="D22" s="20" t="n"/>
      <c r="E22" s="16" t="n"/>
      <c r="F22" s="20" t="n"/>
      <c r="G22" s="16" t="n"/>
      <c r="H22" s="20" t="n"/>
      <c r="I22" s="23" t="n"/>
      <c r="J22" s="20" t="n"/>
      <c r="K22" s="20" t="n"/>
      <c r="L22" s="16" t="n"/>
    </row>
    <row r="23">
      <c r="A23" s="17" t="n"/>
      <c r="B23" s="16" t="n"/>
      <c r="C23" s="20" t="n"/>
      <c r="D23" s="20" t="n"/>
      <c r="E23" s="16" t="n"/>
      <c r="F23" s="20" t="n"/>
      <c r="G23" s="16" t="n"/>
      <c r="H23" s="20" t="n"/>
      <c r="I23" s="23" t="n"/>
      <c r="J23" s="20" t="n"/>
      <c r="K23" s="20" t="n"/>
      <c r="L23" s="16" t="n"/>
    </row>
    <row r="24">
      <c r="A24" s="17" t="n"/>
      <c r="B24" s="16" t="n"/>
      <c r="C24" s="20" t="n"/>
      <c r="D24" s="20" t="n"/>
      <c r="E24" s="16" t="n"/>
      <c r="F24" s="20" t="n"/>
      <c r="G24" s="16" t="n"/>
      <c r="H24" s="20" t="n"/>
      <c r="I24" s="23" t="n"/>
      <c r="J24" s="20" t="n"/>
      <c r="K24" s="20" t="n"/>
      <c r="L24" s="16" t="n"/>
    </row>
    <row r="25">
      <c r="A25" s="17" t="n"/>
      <c r="B25" s="16" t="n"/>
      <c r="C25" s="20" t="n"/>
      <c r="D25" s="20" t="n"/>
      <c r="E25" s="16" t="n"/>
      <c r="F25" s="20" t="n"/>
      <c r="G25" s="16" t="n"/>
      <c r="H25" s="20" t="n"/>
      <c r="I25" s="23" t="n"/>
      <c r="J25" s="20" t="n"/>
      <c r="K25" s="20" t="n"/>
      <c r="L25" s="16" t="n"/>
    </row>
    <row r="26">
      <c r="A26" s="17" t="n"/>
      <c r="B26" s="16" t="n"/>
      <c r="C26" s="20" t="n"/>
      <c r="D26" s="20" t="n"/>
      <c r="E26" s="16" t="n"/>
      <c r="F26" s="20" t="n"/>
      <c r="G26" s="16" t="n"/>
      <c r="H26" s="20" t="n"/>
      <c r="I26" s="23" t="n"/>
      <c r="J26" s="20" t="n"/>
      <c r="K26" s="20" t="n"/>
      <c r="L26" s="16" t="n"/>
    </row>
    <row r="27">
      <c r="A27" s="17" t="n"/>
      <c r="B27" s="16" t="n"/>
      <c r="C27" s="20" t="n"/>
      <c r="D27" s="20" t="n"/>
      <c r="E27" s="16" t="n"/>
      <c r="F27" s="20" t="n"/>
      <c r="G27" s="16" t="n"/>
      <c r="H27" s="20" t="n"/>
      <c r="I27" s="23" t="n"/>
      <c r="J27" s="20" t="n"/>
      <c r="K27" s="20" t="n"/>
      <c r="L27" s="16" t="n"/>
    </row>
    <row r="28">
      <c r="A28" s="17" t="n"/>
      <c r="B28" s="16" t="n"/>
      <c r="C28" s="20" t="n"/>
      <c r="D28" s="20" t="n"/>
      <c r="E28" s="16" t="n"/>
      <c r="F28" s="20" t="n"/>
      <c r="G28" s="16" t="n"/>
      <c r="H28" s="20" t="n"/>
      <c r="I28" s="23" t="n"/>
      <c r="J28" s="20" t="n"/>
      <c r="K28" s="20" t="n"/>
      <c r="L28" s="16" t="n"/>
    </row>
    <row r="29">
      <c r="A29" s="17" t="n"/>
      <c r="B29" s="16" t="n"/>
      <c r="C29" s="20" t="n"/>
      <c r="D29" s="20" t="n"/>
      <c r="E29" s="16" t="n"/>
      <c r="F29" s="20" t="n"/>
      <c r="G29" s="16" t="n"/>
      <c r="H29" s="20" t="n"/>
      <c r="I29" s="23" t="n"/>
      <c r="J29" s="20" t="n"/>
      <c r="K29" s="20" t="n"/>
      <c r="L29" s="16" t="n"/>
    </row>
    <row r="30">
      <c r="A30" s="17" t="n"/>
      <c r="B30" s="16" t="n"/>
      <c r="C30" s="20" t="n"/>
      <c r="D30" s="20" t="n"/>
      <c r="E30" s="16" t="n"/>
      <c r="F30" s="20" t="n"/>
      <c r="G30" s="16" t="n"/>
      <c r="H30" s="20" t="n"/>
      <c r="I30" s="23" t="n"/>
      <c r="J30" s="20" t="n"/>
      <c r="K30" s="20" t="n"/>
      <c r="L30" s="16" t="n"/>
    </row>
    <row r="31">
      <c r="A31" s="17" t="n"/>
      <c r="B31" s="16" t="n"/>
      <c r="C31" s="20" t="n"/>
      <c r="D31" s="20" t="n"/>
      <c r="E31" s="16" t="n"/>
      <c r="F31" s="20" t="n"/>
      <c r="G31" s="16" t="n"/>
      <c r="H31" s="20" t="n"/>
      <c r="I31" s="23" t="n"/>
      <c r="J31" s="20" t="n"/>
      <c r="K31" s="20" t="n"/>
      <c r="L31" s="16" t="n"/>
    </row>
    <row r="32">
      <c r="A32" s="17" t="n"/>
      <c r="B32" s="16" t="n"/>
      <c r="C32" s="20" t="n"/>
      <c r="D32" s="20" t="n"/>
      <c r="E32" s="16" t="n"/>
      <c r="F32" s="20" t="n"/>
      <c r="G32" s="16" t="n"/>
      <c r="H32" s="20" t="n"/>
      <c r="I32" s="23" t="n"/>
      <c r="J32" s="20" t="n"/>
      <c r="K32" s="20" t="n"/>
      <c r="L32" s="16" t="n"/>
    </row>
    <row r="33">
      <c r="A33" s="17" t="n"/>
      <c r="B33" s="16" t="n"/>
      <c r="C33" s="20" t="n"/>
      <c r="D33" s="20" t="n"/>
      <c r="E33" s="16" t="n"/>
      <c r="F33" s="20" t="n"/>
      <c r="G33" s="16" t="n"/>
      <c r="H33" s="20" t="n"/>
      <c r="I33" s="23" t="n"/>
      <c r="J33" s="20" t="n"/>
      <c r="K33" s="20" t="n"/>
      <c r="L33" s="16" t="n"/>
    </row>
    <row r="34">
      <c r="A34" s="17" t="n"/>
      <c r="B34" s="16" t="n"/>
      <c r="C34" s="20" t="n"/>
      <c r="D34" s="20" t="n"/>
      <c r="E34" s="16" t="n"/>
      <c r="F34" s="20" t="n"/>
      <c r="G34" s="16" t="n"/>
      <c r="H34" s="20" t="n"/>
      <c r="I34" s="23" t="n"/>
      <c r="J34" s="20" t="n"/>
      <c r="K34" s="20" t="n"/>
      <c r="L34" s="16" t="n"/>
    </row>
    <row r="35">
      <c r="A35" s="17" t="n"/>
      <c r="B35" s="16" t="n"/>
      <c r="C35" s="20" t="n"/>
      <c r="D35" s="20" t="n"/>
      <c r="E35" s="16" t="n"/>
      <c r="F35" s="20" t="n"/>
      <c r="G35" s="16" t="n"/>
      <c r="H35" s="20" t="n"/>
      <c r="I35" s="23" t="n"/>
      <c r="J35" s="20" t="n"/>
      <c r="K35" s="20" t="n"/>
      <c r="L35" s="16" t="n"/>
    </row>
    <row r="36">
      <c r="A36" s="17" t="n"/>
      <c r="B36" s="16" t="n"/>
      <c r="C36" s="20" t="n"/>
      <c r="D36" s="20" t="n"/>
      <c r="E36" s="16" t="n"/>
      <c r="F36" s="20" t="n"/>
      <c r="G36" s="16" t="n"/>
      <c r="H36" s="20" t="n"/>
      <c r="I36" s="23" t="n"/>
      <c r="J36" s="20" t="n"/>
      <c r="K36" s="20" t="n"/>
      <c r="L36" s="16" t="n"/>
    </row>
    <row r="37">
      <c r="A37" s="17" t="n"/>
      <c r="B37" s="16" t="n"/>
      <c r="C37" s="20" t="n"/>
      <c r="D37" s="20" t="n"/>
      <c r="E37" s="16" t="n"/>
      <c r="F37" s="20" t="n"/>
      <c r="G37" s="16" t="n"/>
      <c r="H37" s="20" t="n"/>
      <c r="I37" s="23" t="n"/>
      <c r="J37" s="20" t="n"/>
      <c r="K37" s="20" t="n"/>
      <c r="L37" s="16" t="n"/>
    </row>
    <row r="38">
      <c r="A38" s="17" t="n"/>
      <c r="B38" s="16" t="n"/>
      <c r="C38" s="20" t="n"/>
      <c r="D38" s="20" t="n"/>
      <c r="E38" s="16" t="n"/>
      <c r="F38" s="20" t="n"/>
      <c r="G38" s="16" t="n"/>
      <c r="H38" s="20" t="n"/>
      <c r="I38" s="23" t="n"/>
      <c r="J38" s="20" t="n"/>
      <c r="K38" s="20" t="n"/>
      <c r="L38" s="16" t="n"/>
    </row>
    <row r="39">
      <c r="A39" s="17" t="n"/>
      <c r="B39" s="16" t="n"/>
      <c r="C39" s="20" t="n"/>
      <c r="D39" s="20" t="n"/>
      <c r="E39" s="16" t="n"/>
      <c r="F39" s="20" t="n"/>
      <c r="G39" s="16" t="n"/>
      <c r="H39" s="20" t="n"/>
      <c r="I39" s="23" t="n"/>
      <c r="J39" s="20" t="n"/>
      <c r="K39" s="20" t="n"/>
      <c r="L39" s="16" t="n"/>
    </row>
    <row r="40">
      <c r="A40" s="17" t="n"/>
      <c r="B40" s="16" t="n"/>
      <c r="C40" s="20" t="n"/>
      <c r="D40" s="20" t="n"/>
      <c r="E40" s="16" t="n"/>
      <c r="F40" s="20" t="n"/>
      <c r="G40" s="16" t="n"/>
      <c r="H40" s="20" t="n"/>
      <c r="I40" s="23" t="n"/>
      <c r="J40" s="20" t="n"/>
      <c r="K40" s="20" t="n"/>
      <c r="L40" s="16" t="n"/>
    </row>
    <row r="41">
      <c r="A41" s="17" t="n"/>
      <c r="B41" s="16" t="n"/>
      <c r="C41" s="20" t="n"/>
      <c r="D41" s="20" t="n"/>
      <c r="E41" s="16" t="n"/>
      <c r="F41" s="20" t="n"/>
      <c r="G41" s="16" t="n"/>
      <c r="H41" s="20" t="n"/>
      <c r="I41" s="23" t="n"/>
      <c r="J41" s="20" t="n"/>
      <c r="K41" s="20" t="n"/>
      <c r="L41" s="16" t="n"/>
    </row>
    <row r="42">
      <c r="A42" s="17" t="n"/>
      <c r="B42" s="16" t="n"/>
      <c r="C42" s="20" t="n"/>
      <c r="D42" s="20" t="n"/>
      <c r="E42" s="16" t="n"/>
      <c r="F42" s="20" t="n"/>
      <c r="G42" s="16" t="n"/>
      <c r="H42" s="20" t="n"/>
      <c r="I42" s="23" t="n"/>
      <c r="J42" s="20" t="n"/>
      <c r="K42" s="20" t="n"/>
      <c r="L42" s="16" t="n"/>
    </row>
    <row r="43">
      <c r="A43" s="17" t="n"/>
      <c r="B43" s="16" t="n"/>
      <c r="C43" s="20" t="n"/>
      <c r="D43" s="20" t="n"/>
      <c r="E43" s="16" t="n"/>
      <c r="F43" s="20" t="n"/>
      <c r="G43" s="16" t="n"/>
      <c r="H43" s="20" t="n"/>
      <c r="I43" s="23" t="n"/>
      <c r="J43" s="20" t="n"/>
      <c r="K43" s="20" t="n"/>
      <c r="L43" s="16" t="n"/>
    </row>
    <row r="44">
      <c r="A44" s="17" t="n"/>
      <c r="B44" s="16" t="n"/>
      <c r="C44" s="20" t="n"/>
      <c r="D44" s="20" t="n"/>
      <c r="E44" s="16" t="n"/>
      <c r="F44" s="20" t="n"/>
      <c r="G44" s="16" t="n"/>
      <c r="H44" s="20" t="n"/>
      <c r="I44" s="23" t="n"/>
      <c r="J44" s="20" t="n"/>
      <c r="K44" s="20" t="n"/>
      <c r="L44" s="16" t="n"/>
    </row>
    <row r="45">
      <c r="A45" s="17" t="n"/>
      <c r="B45" s="16" t="n"/>
      <c r="C45" s="20" t="n"/>
      <c r="D45" s="20" t="n"/>
      <c r="E45" s="16" t="n"/>
      <c r="F45" s="20" t="n"/>
      <c r="G45" s="16" t="n"/>
      <c r="H45" s="20" t="n"/>
      <c r="I45" s="23" t="n"/>
      <c r="J45" s="20" t="n"/>
      <c r="K45" s="20" t="n"/>
      <c r="L45" s="16" t="n"/>
    </row>
    <row r="46">
      <c r="A46" s="17" t="n"/>
      <c r="B46" s="16" t="n"/>
      <c r="C46" s="20" t="n"/>
      <c r="D46" s="20" t="n"/>
      <c r="E46" s="16" t="n"/>
      <c r="F46" s="20" t="n"/>
      <c r="G46" s="16" t="n"/>
      <c r="H46" s="20" t="n"/>
      <c r="I46" s="23" t="n"/>
      <c r="J46" s="20" t="n"/>
      <c r="K46" s="20" t="n"/>
      <c r="L46" s="16" t="n"/>
    </row>
    <row r="47">
      <c r="A47" s="17" t="n"/>
      <c r="B47" s="16" t="n"/>
      <c r="C47" s="20" t="n"/>
      <c r="D47" s="20" t="n"/>
      <c r="E47" s="16" t="n"/>
      <c r="F47" s="20" t="n"/>
      <c r="G47" s="16" t="n"/>
      <c r="H47" s="20" t="n"/>
      <c r="I47" s="23" t="n"/>
      <c r="J47" s="20" t="n"/>
      <c r="K47" s="20" t="n"/>
      <c r="L47" s="16" t="n"/>
    </row>
    <row r="48">
      <c r="A48" s="17" t="n"/>
      <c r="B48" s="16" t="n"/>
      <c r="C48" s="20" t="n"/>
      <c r="D48" s="20" t="n"/>
      <c r="E48" s="16" t="n"/>
      <c r="F48" s="20" t="n"/>
      <c r="G48" s="16" t="n"/>
      <c r="H48" s="20" t="n"/>
      <c r="I48" s="23" t="n"/>
      <c r="J48" s="20" t="n"/>
      <c r="K48" s="20" t="n"/>
      <c r="L48" s="16" t="n"/>
    </row>
    <row r="49">
      <c r="A49" s="17" t="n"/>
      <c r="B49" s="16" t="n"/>
      <c r="C49" s="20" t="n"/>
      <c r="D49" s="20" t="n"/>
      <c r="E49" s="16" t="n"/>
      <c r="F49" s="20" t="n"/>
      <c r="G49" s="16" t="n"/>
      <c r="H49" s="20" t="n"/>
      <c r="I49" s="23" t="n"/>
      <c r="J49" s="20" t="n"/>
      <c r="K49" s="20" t="n"/>
      <c r="L49" s="16" t="n"/>
    </row>
    <row r="50">
      <c r="A50" s="17" t="n"/>
      <c r="B50" s="16" t="n"/>
      <c r="C50" s="20" t="n"/>
      <c r="D50" s="20" t="n"/>
      <c r="E50" s="16" t="n"/>
      <c r="F50" s="20" t="n"/>
      <c r="G50" s="16" t="n"/>
      <c r="H50" s="20" t="n"/>
      <c r="I50" s="23" t="n"/>
      <c r="J50" s="20" t="n"/>
      <c r="K50" s="20" t="n"/>
      <c r="L50" s="16" t="n"/>
    </row>
    <row r="51">
      <c r="A51" s="17" t="n"/>
      <c r="B51" s="16" t="n"/>
      <c r="C51" s="20" t="n"/>
      <c r="D51" s="20" t="n"/>
      <c r="E51" s="16" t="n"/>
      <c r="F51" s="20" t="n"/>
      <c r="G51" s="16" t="n"/>
      <c r="H51" s="20" t="n"/>
      <c r="I51" s="23" t="n"/>
      <c r="J51" s="20" t="n"/>
      <c r="K51" s="20" t="n"/>
      <c r="L51" s="16" t="n"/>
    </row>
    <row r="52">
      <c r="A52" s="17" t="n"/>
      <c r="B52" s="16" t="n"/>
      <c r="C52" s="20" t="n"/>
      <c r="D52" s="20" t="n"/>
      <c r="E52" s="16" t="n"/>
      <c r="F52" s="20" t="n"/>
      <c r="G52" s="16" t="n"/>
      <c r="H52" s="20" t="n"/>
      <c r="I52" s="23" t="n"/>
      <c r="J52" s="20" t="n"/>
      <c r="K52" s="20" t="n"/>
      <c r="L52" s="16" t="n"/>
    </row>
    <row r="53">
      <c r="A53" s="17" t="n"/>
      <c r="B53" s="16" t="n"/>
      <c r="C53" s="20" t="n"/>
      <c r="D53" s="20" t="n"/>
      <c r="E53" s="16" t="n"/>
      <c r="F53" s="20" t="n"/>
      <c r="G53" s="16" t="n"/>
      <c r="H53" s="20" t="n"/>
      <c r="I53" s="23" t="n"/>
      <c r="J53" s="20" t="n"/>
      <c r="K53" s="20" t="n"/>
      <c r="L53" s="16" t="n"/>
    </row>
    <row r="54">
      <c r="A54" s="17" t="n"/>
      <c r="B54" s="16" t="n"/>
      <c r="C54" s="20" t="n"/>
      <c r="D54" s="20" t="n"/>
      <c r="E54" s="16" t="n"/>
      <c r="F54" s="20" t="n"/>
      <c r="G54" s="16" t="n"/>
      <c r="H54" s="20" t="n"/>
      <c r="I54" s="23" t="n"/>
      <c r="J54" s="20" t="n"/>
      <c r="K54" s="20" t="n"/>
      <c r="L54" s="16" t="n"/>
    </row>
    <row r="55">
      <c r="A55" s="17" t="n"/>
      <c r="B55" s="16" t="n"/>
      <c r="C55" s="20" t="n"/>
      <c r="D55" s="20" t="n"/>
      <c r="E55" s="16" t="n"/>
      <c r="F55" s="20" t="n"/>
      <c r="G55" s="16" t="n"/>
      <c r="H55" s="20" t="n"/>
      <c r="I55" s="23" t="n"/>
      <c r="J55" s="20" t="n"/>
      <c r="K55" s="20" t="n"/>
      <c r="L55" s="16" t="n"/>
    </row>
    <row r="56">
      <c r="A56" s="17" t="n"/>
      <c r="B56" s="16" t="n"/>
      <c r="C56" s="20" t="n"/>
      <c r="D56" s="20" t="n"/>
      <c r="E56" s="16" t="n"/>
      <c r="F56" s="20" t="n"/>
      <c r="G56" s="16" t="n"/>
      <c r="H56" s="20" t="n"/>
      <c r="I56" s="23" t="n"/>
      <c r="J56" s="20" t="n"/>
      <c r="K56" s="20" t="n"/>
      <c r="L56" s="16" t="n"/>
    </row>
    <row r="57">
      <c r="A57" s="17" t="n"/>
      <c r="B57" s="16" t="n"/>
      <c r="C57" s="20" t="n"/>
      <c r="D57" s="20" t="n"/>
      <c r="E57" s="16" t="n"/>
      <c r="F57" s="20" t="n"/>
      <c r="G57" s="16" t="n"/>
      <c r="H57" s="20" t="n"/>
      <c r="I57" s="23" t="n"/>
      <c r="J57" s="20" t="n"/>
      <c r="K57" s="20" t="n"/>
      <c r="L57" s="16" t="n"/>
    </row>
    <row r="58">
      <c r="A58" s="17" t="n"/>
      <c r="B58" s="16" t="n"/>
      <c r="C58" s="20" t="n"/>
      <c r="D58" s="20" t="n"/>
      <c r="E58" s="16" t="n"/>
      <c r="F58" s="20" t="n"/>
      <c r="G58" s="16" t="n"/>
      <c r="H58" s="20" t="n"/>
      <c r="I58" s="23" t="n"/>
      <c r="J58" s="20" t="n"/>
      <c r="K58" s="20" t="n"/>
      <c r="L58" s="16" t="n"/>
    </row>
    <row r="59">
      <c r="A59" s="17" t="n"/>
      <c r="B59" s="16" t="n"/>
      <c r="C59" s="20" t="n"/>
      <c r="D59" s="20" t="n"/>
      <c r="E59" s="16" t="n"/>
      <c r="F59" s="20" t="n"/>
      <c r="G59" s="16" t="n"/>
      <c r="H59" s="20" t="n"/>
      <c r="I59" s="23" t="n"/>
      <c r="J59" s="20" t="n"/>
      <c r="K59" s="20" t="n"/>
      <c r="L59" s="16" t="n"/>
    </row>
    <row r="60">
      <c r="A60" s="17" t="n"/>
      <c r="B60" s="16" t="n"/>
      <c r="C60" s="20" t="n"/>
      <c r="D60" s="20" t="n"/>
      <c r="E60" s="16" t="n"/>
      <c r="F60" s="20" t="n"/>
      <c r="G60" s="16" t="n"/>
      <c r="H60" s="20" t="n"/>
      <c r="I60" s="23" t="n"/>
      <c r="J60" s="20" t="n"/>
      <c r="K60" s="20" t="n"/>
      <c r="L60" s="16" t="n"/>
    </row>
    <row r="61">
      <c r="A61" s="17" t="n"/>
      <c r="B61" s="16" t="n"/>
      <c r="C61" s="20" t="n"/>
      <c r="D61" s="20" t="n"/>
      <c r="E61" s="16" t="n"/>
      <c r="F61" s="20" t="n"/>
      <c r="G61" s="16" t="n"/>
      <c r="H61" s="20" t="n"/>
      <c r="I61" s="23" t="n"/>
      <c r="J61" s="20" t="n"/>
      <c r="K61" s="20" t="n"/>
      <c r="L61" s="16" t="n"/>
    </row>
    <row r="62">
      <c r="A62" s="17" t="n"/>
      <c r="B62" s="16" t="n"/>
      <c r="C62" s="20" t="n"/>
      <c r="D62" s="20" t="n"/>
      <c r="E62" s="16" t="n"/>
      <c r="F62" s="20" t="n"/>
      <c r="G62" s="16" t="n"/>
      <c r="H62" s="20" t="n"/>
      <c r="I62" s="23" t="n"/>
      <c r="J62" s="20" t="n"/>
      <c r="K62" s="20" t="n"/>
      <c r="L62" s="16" t="n"/>
    </row>
    <row r="63">
      <c r="A63" s="17" t="n"/>
      <c r="B63" s="16" t="n"/>
      <c r="C63" s="20" t="n"/>
      <c r="D63" s="20" t="n"/>
      <c r="E63" s="16" t="n"/>
      <c r="F63" s="20" t="n"/>
      <c r="G63" s="16" t="n"/>
      <c r="H63" s="20" t="n"/>
      <c r="I63" s="23" t="n"/>
      <c r="J63" s="20" t="n"/>
      <c r="K63" s="20" t="n"/>
      <c r="L63" s="16" t="n"/>
    </row>
    <row r="64">
      <c r="A64" s="17" t="n"/>
      <c r="B64" s="16" t="n"/>
      <c r="C64" s="20" t="n"/>
      <c r="D64" s="20" t="n"/>
      <c r="E64" s="16" t="n"/>
      <c r="F64" s="20" t="n"/>
      <c r="G64" s="16" t="n"/>
      <c r="H64" s="20" t="n"/>
      <c r="I64" s="23" t="n"/>
      <c r="J64" s="20" t="n"/>
      <c r="K64" s="20" t="n"/>
      <c r="L64" s="16" t="n"/>
    </row>
    <row r="65">
      <c r="A65" s="17" t="n"/>
      <c r="B65" s="16" t="n"/>
      <c r="C65" s="20" t="n"/>
      <c r="D65" s="20" t="n"/>
      <c r="E65" s="16" t="n"/>
      <c r="F65" s="20" t="n"/>
      <c r="G65" s="16" t="n"/>
      <c r="H65" s="20" t="n"/>
      <c r="I65" s="23" t="n"/>
      <c r="J65" s="20" t="n"/>
      <c r="K65" s="20" t="n"/>
      <c r="L65" s="16" t="n"/>
    </row>
    <row r="66">
      <c r="A66" s="17" t="n"/>
      <c r="B66" s="16" t="n"/>
      <c r="C66" s="20" t="n"/>
      <c r="D66" s="20" t="n"/>
      <c r="E66" s="16" t="n"/>
      <c r="F66" s="20" t="n"/>
      <c r="G66" s="16" t="n"/>
      <c r="H66" s="20" t="n"/>
      <c r="I66" s="23" t="n"/>
      <c r="J66" s="20" t="n"/>
      <c r="K66" s="20" t="n"/>
      <c r="L66" s="16" t="n"/>
    </row>
    <row r="67">
      <c r="A67" s="17" t="n"/>
      <c r="B67" s="16" t="n"/>
      <c r="C67" s="20" t="n"/>
      <c r="D67" s="20" t="n"/>
      <c r="E67" s="16" t="n"/>
      <c r="F67" s="20" t="n"/>
      <c r="G67" s="16" t="n"/>
      <c r="H67" s="20" t="n"/>
      <c r="I67" s="23" t="n"/>
      <c r="J67" s="20" t="n"/>
      <c r="K67" s="20" t="n"/>
      <c r="L67" s="16" t="n"/>
    </row>
    <row r="68">
      <c r="A68" s="17" t="n"/>
      <c r="B68" s="16" t="n"/>
      <c r="C68" s="20" t="n"/>
      <c r="D68" s="20" t="n"/>
      <c r="E68" s="16" t="n"/>
      <c r="F68" s="20" t="n"/>
      <c r="G68" s="16" t="n"/>
      <c r="H68" s="20" t="n"/>
      <c r="I68" s="23" t="n"/>
      <c r="J68" s="20" t="n"/>
      <c r="K68" s="20" t="n"/>
      <c r="L68" s="16" t="n"/>
    </row>
    <row r="69">
      <c r="A69" s="17" t="n"/>
      <c r="B69" s="16" t="n"/>
      <c r="C69" s="20" t="n"/>
      <c r="D69" s="20" t="n"/>
      <c r="E69" s="16" t="n"/>
      <c r="F69" s="20" t="n"/>
      <c r="G69" s="16" t="n"/>
      <c r="H69" s="20" t="n"/>
      <c r="I69" s="23" t="n"/>
      <c r="J69" s="20" t="n"/>
      <c r="K69" s="20" t="n"/>
      <c r="L69" s="16" t="n"/>
    </row>
    <row r="70">
      <c r="A70" s="17" t="n"/>
      <c r="B70" s="16" t="n"/>
      <c r="C70" s="20" t="n"/>
      <c r="D70" s="20" t="n"/>
      <c r="E70" s="16" t="n"/>
      <c r="F70" s="20" t="n"/>
      <c r="G70" s="16" t="n"/>
      <c r="H70" s="20" t="n"/>
      <c r="I70" s="23" t="n"/>
      <c r="J70" s="20" t="n"/>
      <c r="K70" s="20" t="n"/>
      <c r="L70" s="16" t="n"/>
    </row>
    <row r="71">
      <c r="A71" s="17" t="n"/>
      <c r="B71" s="16" t="n"/>
      <c r="C71" s="20" t="n"/>
      <c r="D71" s="20" t="n"/>
      <c r="E71" s="16" t="n"/>
      <c r="F71" s="20" t="n"/>
      <c r="G71" s="16" t="n"/>
      <c r="H71" s="20" t="n"/>
      <c r="I71" s="23" t="n"/>
      <c r="J71" s="20" t="n"/>
      <c r="K71" s="20" t="n"/>
      <c r="L71" s="16" t="n"/>
    </row>
    <row r="72">
      <c r="A72" s="17" t="n"/>
      <c r="B72" s="16" t="n"/>
      <c r="C72" s="20" t="n"/>
      <c r="D72" s="20" t="n"/>
      <c r="E72" s="16" t="n"/>
      <c r="F72" s="20" t="n"/>
      <c r="G72" s="16" t="n"/>
      <c r="H72" s="20" t="n"/>
      <c r="I72" s="23" t="n"/>
      <c r="J72" s="20" t="n"/>
      <c r="K72" s="20" t="n"/>
      <c r="L72" s="16" t="n"/>
    </row>
    <row r="73">
      <c r="A73" s="17" t="n"/>
      <c r="B73" s="16" t="n"/>
      <c r="C73" s="20" t="n"/>
      <c r="D73" s="20" t="n"/>
      <c r="E73" s="16" t="n"/>
      <c r="F73" s="20" t="n"/>
      <c r="G73" s="16" t="n"/>
      <c r="H73" s="20" t="n"/>
      <c r="I73" s="23" t="n"/>
      <c r="J73" s="20" t="n"/>
      <c r="K73" s="20" t="n"/>
      <c r="L73" s="16" t="n"/>
    </row>
    <row r="74">
      <c r="A74" s="17" t="n"/>
      <c r="B74" s="16" t="n"/>
      <c r="C74" s="20" t="n"/>
      <c r="D74" s="20" t="n"/>
      <c r="E74" s="16" t="n"/>
      <c r="F74" s="20" t="n"/>
      <c r="G74" s="16" t="n"/>
      <c r="H74" s="20" t="n"/>
      <c r="I74" s="23" t="n"/>
      <c r="J74" s="20" t="n"/>
      <c r="K74" s="20" t="n"/>
      <c r="L74" s="16" t="n"/>
    </row>
    <row r="75">
      <c r="A75" s="17" t="n"/>
      <c r="B75" s="16" t="n"/>
      <c r="C75" s="20" t="n"/>
      <c r="D75" s="20" t="n"/>
      <c r="E75" s="16" t="n"/>
      <c r="F75" s="20" t="n"/>
      <c r="G75" s="16" t="n"/>
      <c r="H75" s="20" t="n"/>
      <c r="I75" s="23" t="n"/>
      <c r="J75" s="20" t="n"/>
      <c r="K75" s="20" t="n"/>
      <c r="L75" s="16" t="n"/>
    </row>
    <row r="76">
      <c r="A76" s="17" t="n"/>
      <c r="B76" s="16" t="n"/>
      <c r="C76" s="20" t="n"/>
      <c r="D76" s="20" t="n"/>
      <c r="E76" s="16" t="n"/>
      <c r="F76" s="20" t="n"/>
      <c r="G76" s="16" t="n"/>
      <c r="H76" s="20" t="n"/>
      <c r="I76" s="23" t="n"/>
      <c r="J76" s="20" t="n"/>
      <c r="K76" s="20" t="n"/>
      <c r="L76" s="16" t="n"/>
    </row>
    <row r="77">
      <c r="A77" s="17" t="n"/>
      <c r="B77" s="16" t="n"/>
      <c r="C77" s="20" t="n"/>
      <c r="D77" s="20" t="n"/>
      <c r="E77" s="16" t="n"/>
      <c r="F77" s="20" t="n"/>
      <c r="G77" s="16" t="n"/>
      <c r="H77" s="20" t="n"/>
      <c r="I77" s="23" t="n"/>
      <c r="J77" s="20" t="n"/>
      <c r="K77" s="20" t="n"/>
      <c r="L77" s="16" t="n"/>
    </row>
    <row r="78">
      <c r="A78" s="17" t="n"/>
      <c r="B78" s="16" t="n"/>
      <c r="C78" s="20" t="n"/>
      <c r="D78" s="20" t="n"/>
      <c r="E78" s="16" t="n"/>
      <c r="F78" s="20" t="n"/>
      <c r="G78" s="16" t="n"/>
      <c r="H78" s="20" t="n"/>
      <c r="I78" s="23" t="n"/>
      <c r="J78" s="20" t="n"/>
      <c r="K78" s="20" t="n"/>
      <c r="L78" s="16" t="n"/>
    </row>
    <row r="79">
      <c r="A79" s="17" t="n"/>
      <c r="B79" s="16" t="n"/>
      <c r="C79" s="20" t="n"/>
      <c r="D79" s="20" t="n"/>
      <c r="E79" s="16" t="n"/>
      <c r="F79" s="20" t="n"/>
      <c r="G79" s="16" t="n"/>
      <c r="H79" s="20" t="n"/>
      <c r="I79" s="23" t="n"/>
      <c r="J79" s="20" t="n"/>
      <c r="K79" s="20" t="n"/>
      <c r="L79" s="16" t="n"/>
    </row>
    <row r="80">
      <c r="A80" s="17" t="n"/>
      <c r="B80" s="16" t="n"/>
      <c r="C80" s="20" t="n"/>
      <c r="D80" s="20" t="n"/>
      <c r="E80" s="16" t="n"/>
      <c r="F80" s="20" t="n"/>
      <c r="G80" s="16" t="n"/>
      <c r="H80" s="20" t="n"/>
      <c r="I80" s="23" t="n"/>
      <c r="J80" s="20" t="n"/>
      <c r="K80" s="20" t="n"/>
      <c r="L80" s="16" t="n"/>
    </row>
    <row r="81">
      <c r="A81" s="17" t="n"/>
      <c r="B81" s="16" t="n"/>
      <c r="C81" s="20" t="n"/>
      <c r="D81" s="20" t="n"/>
      <c r="E81" s="16" t="n"/>
      <c r="F81" s="20" t="n"/>
      <c r="G81" s="16" t="n"/>
      <c r="H81" s="20" t="n"/>
      <c r="I81" s="23" t="n"/>
      <c r="J81" s="20" t="n"/>
      <c r="K81" s="20" t="n"/>
      <c r="L81" s="16" t="n"/>
    </row>
    <row r="82">
      <c r="A82" s="17" t="n"/>
      <c r="B82" s="16" t="n"/>
      <c r="C82" s="20" t="n"/>
      <c r="D82" s="20" t="n"/>
      <c r="E82" s="16" t="n"/>
      <c r="F82" s="20" t="n"/>
      <c r="G82" s="16" t="n"/>
      <c r="H82" s="20" t="n"/>
      <c r="I82" s="23" t="n"/>
      <c r="J82" s="20" t="n"/>
      <c r="K82" s="20" t="n"/>
      <c r="L82" s="16" t="n"/>
    </row>
    <row r="83">
      <c r="A83" s="17" t="n"/>
      <c r="B83" s="16" t="n"/>
      <c r="C83" s="20" t="n"/>
      <c r="D83" s="20" t="n"/>
      <c r="E83" s="16" t="n"/>
      <c r="F83" s="20" t="n"/>
      <c r="G83" s="16" t="n"/>
      <c r="H83" s="20" t="n"/>
      <c r="I83" s="23" t="n"/>
      <c r="J83" s="20" t="n"/>
      <c r="K83" s="20" t="n"/>
      <c r="L83" s="16" t="n"/>
    </row>
    <row r="84">
      <c r="A84" s="17" t="n"/>
      <c r="B84" s="16" t="n"/>
      <c r="C84" s="20" t="n"/>
      <c r="D84" s="20" t="n"/>
      <c r="E84" s="16" t="n"/>
      <c r="F84" s="20" t="n"/>
      <c r="G84" s="16" t="n"/>
      <c r="H84" s="20" t="n"/>
      <c r="I84" s="23" t="n"/>
      <c r="J84" s="20" t="n"/>
      <c r="K84" s="20" t="n"/>
      <c r="L84" s="16" t="n"/>
    </row>
    <row r="85">
      <c r="A85" s="17" t="n"/>
      <c r="B85" s="16" t="n"/>
      <c r="C85" s="20" t="n"/>
      <c r="D85" s="20" t="n"/>
      <c r="E85" s="16" t="n"/>
      <c r="F85" s="20" t="n"/>
      <c r="G85" s="16" t="n"/>
      <c r="H85" s="20" t="n"/>
      <c r="I85" s="23" t="n"/>
      <c r="J85" s="20" t="n"/>
      <c r="K85" s="20" t="n"/>
      <c r="L85" s="16" t="n"/>
    </row>
    <row r="86">
      <c r="A86" s="17" t="n"/>
      <c r="B86" s="16" t="n"/>
      <c r="C86" s="20" t="n"/>
      <c r="D86" s="20" t="n"/>
      <c r="E86" s="16" t="n"/>
      <c r="F86" s="20" t="n"/>
      <c r="G86" s="16" t="n"/>
      <c r="H86" s="20" t="n"/>
      <c r="I86" s="23" t="n"/>
      <c r="J86" s="20" t="n"/>
      <c r="K86" s="20" t="n"/>
      <c r="L86" s="16" t="n"/>
    </row>
    <row r="87">
      <c r="A87" s="17" t="n"/>
      <c r="B87" s="16" t="n"/>
      <c r="C87" s="20" t="n"/>
      <c r="D87" s="20" t="n"/>
      <c r="E87" s="16" t="n"/>
      <c r="F87" s="20" t="n"/>
      <c r="G87" s="16" t="n"/>
      <c r="H87" s="20" t="n"/>
      <c r="I87" s="23" t="n"/>
      <c r="J87" s="20" t="n"/>
      <c r="K87" s="20" t="n"/>
      <c r="L87" s="16" t="n"/>
    </row>
    <row r="88">
      <c r="A88" s="17" t="n"/>
      <c r="B88" s="16" t="n"/>
      <c r="C88" s="20" t="n"/>
      <c r="D88" s="20" t="n"/>
      <c r="E88" s="16" t="n"/>
      <c r="F88" s="20" t="n"/>
      <c r="G88" s="16" t="n"/>
      <c r="H88" s="20" t="n"/>
      <c r="I88" s="23" t="n"/>
      <c r="J88" s="20" t="n"/>
      <c r="K88" s="20" t="n"/>
      <c r="L88" s="16" t="n"/>
    </row>
    <row r="89">
      <c r="A89" s="17" t="n"/>
      <c r="B89" s="16" t="n"/>
      <c r="C89" s="20" t="n"/>
      <c r="D89" s="20" t="n"/>
      <c r="E89" s="16" t="n"/>
      <c r="F89" s="20" t="n"/>
      <c r="G89" s="16" t="n"/>
      <c r="H89" s="20" t="n"/>
      <c r="I89" s="23" t="n"/>
      <c r="J89" s="20" t="n"/>
      <c r="K89" s="20" t="n"/>
      <c r="L89" s="16" t="n"/>
    </row>
    <row r="90">
      <c r="A90" s="17" t="n"/>
      <c r="B90" s="16" t="n"/>
      <c r="C90" s="20" t="n"/>
      <c r="D90" s="20" t="n"/>
      <c r="E90" s="16" t="n"/>
      <c r="F90" s="20" t="n"/>
      <c r="G90" s="16" t="n"/>
      <c r="H90" s="20" t="n"/>
      <c r="I90" s="23" t="n"/>
      <c r="J90" s="20" t="n"/>
      <c r="K90" s="20" t="n"/>
      <c r="L90" s="16" t="n"/>
    </row>
    <row r="91">
      <c r="A91" s="17" t="n"/>
      <c r="B91" s="16" t="n"/>
      <c r="C91" s="20" t="n"/>
      <c r="D91" s="20" t="n"/>
      <c r="E91" s="16" t="n"/>
      <c r="F91" s="20" t="n"/>
      <c r="G91" s="16" t="n"/>
      <c r="H91" s="20" t="n"/>
      <c r="I91" s="23" t="n"/>
      <c r="J91" s="20" t="n"/>
      <c r="K91" s="20" t="n"/>
      <c r="L91" s="16" t="n"/>
    </row>
    <row r="92">
      <c r="A92" s="17" t="n"/>
      <c r="B92" s="16" t="n"/>
      <c r="C92" s="20" t="n"/>
      <c r="D92" s="20" t="n"/>
      <c r="E92" s="16" t="n"/>
      <c r="F92" s="20" t="n"/>
      <c r="G92" s="16" t="n"/>
      <c r="H92" s="20" t="n"/>
      <c r="I92" s="23" t="n"/>
      <c r="J92" s="20" t="n"/>
      <c r="K92" s="20" t="n"/>
      <c r="L92" s="16" t="n"/>
    </row>
    <row r="93">
      <c r="A93" s="17" t="n"/>
      <c r="B93" s="16" t="n"/>
      <c r="C93" s="20" t="n"/>
      <c r="D93" s="20" t="n"/>
      <c r="E93" s="16" t="n"/>
      <c r="F93" s="20" t="n"/>
      <c r="G93" s="16" t="n"/>
      <c r="H93" s="20" t="n"/>
      <c r="I93" s="23" t="n"/>
      <c r="J93" s="20" t="n"/>
      <c r="K93" s="20" t="n"/>
      <c r="L93" s="16" t="n"/>
    </row>
    <row r="94">
      <c r="A94" s="17" t="n"/>
      <c r="B94" s="16" t="n"/>
      <c r="C94" s="20" t="n"/>
      <c r="D94" s="20" t="n"/>
      <c r="E94" s="16" t="n"/>
      <c r="F94" s="20" t="n"/>
      <c r="G94" s="16" t="n"/>
      <c r="H94" s="20" t="n"/>
      <c r="I94" s="23" t="n"/>
      <c r="J94" s="20" t="n"/>
      <c r="K94" s="20" t="n"/>
      <c r="L94" s="16" t="n"/>
    </row>
    <row r="95">
      <c r="A95" s="17" t="n"/>
      <c r="B95" s="16" t="n"/>
      <c r="C95" s="20" t="n"/>
      <c r="D95" s="20" t="n"/>
      <c r="E95" s="16" t="n"/>
      <c r="F95" s="20" t="n"/>
      <c r="G95" s="16" t="n"/>
      <c r="H95" s="20" t="n"/>
      <c r="I95" s="23" t="n"/>
      <c r="J95" s="20" t="n"/>
      <c r="K95" s="20" t="n"/>
      <c r="L95" s="16" t="n"/>
    </row>
    <row r="96">
      <c r="A96" s="17" t="n"/>
      <c r="B96" s="16" t="n"/>
      <c r="C96" s="20" t="n"/>
      <c r="D96" s="20" t="n"/>
      <c r="E96" s="16" t="n"/>
      <c r="F96" s="20" t="n"/>
      <c r="G96" s="16" t="n"/>
      <c r="H96" s="20" t="n"/>
      <c r="I96" s="23" t="n"/>
      <c r="J96" s="20" t="n"/>
      <c r="K96" s="20" t="n"/>
      <c r="L96" s="16" t="n"/>
    </row>
    <row r="97">
      <c r="A97" s="17" t="n"/>
      <c r="B97" s="16" t="n"/>
      <c r="C97" s="20" t="n"/>
      <c r="D97" s="20" t="n"/>
      <c r="E97" s="16" t="n"/>
      <c r="F97" s="20" t="n"/>
      <c r="G97" s="16" t="n"/>
      <c r="H97" s="20" t="n"/>
      <c r="I97" s="23" t="n"/>
      <c r="J97" s="20" t="n"/>
      <c r="K97" s="20" t="n"/>
      <c r="L97" s="16" t="n"/>
    </row>
    <row r="98">
      <c r="A98" s="17" t="n"/>
      <c r="B98" s="16" t="n"/>
      <c r="C98" s="20" t="n"/>
      <c r="D98" s="20" t="n"/>
      <c r="E98" s="16" t="n"/>
      <c r="F98" s="20" t="n"/>
      <c r="G98" s="16" t="n"/>
      <c r="H98" s="20" t="n"/>
      <c r="I98" s="23" t="n"/>
      <c r="J98" s="20" t="n"/>
      <c r="K98" s="20" t="n"/>
      <c r="L98" s="16" t="n"/>
    </row>
    <row r="99">
      <c r="A99" s="17" t="n"/>
      <c r="B99" s="16" t="n"/>
      <c r="C99" s="20" t="n"/>
      <c r="D99" s="20" t="n"/>
      <c r="E99" s="16" t="n"/>
      <c r="F99" s="20" t="n"/>
      <c r="G99" s="16" t="n"/>
      <c r="H99" s="20" t="n"/>
      <c r="I99" s="23" t="n"/>
      <c r="J99" s="20" t="n"/>
      <c r="K99" s="20" t="n"/>
      <c r="L99" s="16" t="n"/>
    </row>
    <row r="100">
      <c r="A100" s="17" t="n"/>
      <c r="B100" s="16" t="n"/>
      <c r="C100" s="20" t="n"/>
      <c r="D100" s="20" t="n"/>
      <c r="E100" s="16" t="n"/>
      <c r="F100" s="20" t="n"/>
      <c r="G100" s="16" t="n"/>
      <c r="H100" s="20" t="n"/>
      <c r="I100" s="23" t="n"/>
      <c r="J100" s="20" t="n"/>
      <c r="K100" s="20" t="n"/>
      <c r="L100" s="16" t="n"/>
    </row>
    <row r="101">
      <c r="A101" s="17" t="n"/>
      <c r="B101" s="16" t="n"/>
      <c r="C101" s="20" t="n"/>
      <c r="D101" s="20" t="n"/>
      <c r="E101" s="16" t="n"/>
      <c r="F101" s="20" t="n"/>
      <c r="G101" s="16" t="n"/>
      <c r="H101" s="20" t="n"/>
      <c r="I101" s="23" t="n"/>
      <c r="J101" s="20" t="n"/>
      <c r="K101" s="20" t="n"/>
      <c r="L101" s="16" t="n"/>
    </row>
    <row r="102">
      <c r="A102" s="17" t="n"/>
      <c r="B102" s="16" t="n"/>
      <c r="C102" s="20" t="n"/>
      <c r="D102" s="20" t="n"/>
      <c r="E102" s="16" t="n"/>
      <c r="F102" s="20" t="n"/>
      <c r="G102" s="16" t="n"/>
      <c r="H102" s="20" t="n"/>
      <c r="I102" s="23" t="n"/>
      <c r="J102" s="20" t="n"/>
      <c r="K102" s="20" t="n"/>
      <c r="L102" s="16" t="n"/>
    </row>
    <row r="103">
      <c r="A103" s="17" t="n"/>
      <c r="B103" s="16" t="n"/>
      <c r="C103" s="20" t="n"/>
      <c r="D103" s="20" t="n"/>
      <c r="E103" s="16" t="n"/>
      <c r="F103" s="20" t="n"/>
      <c r="G103" s="16" t="n"/>
      <c r="H103" s="20" t="n"/>
      <c r="I103" s="23" t="n"/>
      <c r="J103" s="20" t="n"/>
      <c r="K103" s="20" t="n"/>
      <c r="L103" s="16" t="n"/>
    </row>
    <row r="104">
      <c r="A104" s="17" t="n"/>
      <c r="B104" s="16" t="n"/>
      <c r="C104" s="20" t="n"/>
      <c r="D104" s="20" t="n"/>
      <c r="E104" s="16" t="n"/>
      <c r="F104" s="20" t="n"/>
      <c r="G104" s="16" t="n"/>
      <c r="H104" s="20" t="n"/>
      <c r="I104" s="23" t="n"/>
      <c r="J104" s="20" t="n"/>
      <c r="K104" s="20" t="n"/>
      <c r="L104" s="16" t="n"/>
    </row>
    <row r="105">
      <c r="A105" s="17" t="n"/>
      <c r="B105" s="16" t="n"/>
      <c r="C105" s="20" t="n"/>
      <c r="D105" s="20" t="n"/>
      <c r="E105" s="16" t="n"/>
      <c r="F105" s="20" t="n"/>
      <c r="G105" s="16" t="n"/>
      <c r="H105" s="20" t="n"/>
      <c r="I105" s="23" t="n"/>
      <c r="J105" s="20" t="n"/>
      <c r="K105" s="20" t="n"/>
      <c r="L105" s="16" t="n"/>
    </row>
    <row r="106">
      <c r="A106" s="17" t="n"/>
      <c r="B106" s="16" t="n"/>
      <c r="C106" s="20" t="n"/>
      <c r="D106" s="20" t="n"/>
      <c r="E106" s="16" t="n"/>
      <c r="F106" s="20" t="n"/>
      <c r="G106" s="16" t="n"/>
      <c r="H106" s="20" t="n"/>
      <c r="I106" s="23" t="n"/>
      <c r="J106" s="20" t="n"/>
      <c r="K106" s="20" t="n"/>
      <c r="L106" s="16" t="n"/>
    </row>
    <row r="107">
      <c r="A107" s="17" t="n"/>
      <c r="B107" s="16" t="n"/>
      <c r="C107" s="20" t="n"/>
      <c r="D107" s="20" t="n"/>
      <c r="E107" s="16" t="n"/>
      <c r="F107" s="20" t="n"/>
      <c r="G107" s="16" t="n"/>
      <c r="H107" s="20" t="n"/>
      <c r="I107" s="23" t="n"/>
      <c r="J107" s="20" t="n"/>
      <c r="K107" s="20" t="n"/>
      <c r="L107" s="16" t="n"/>
    </row>
    <row r="108">
      <c r="A108" s="17" t="n"/>
      <c r="B108" s="16" t="n"/>
      <c r="C108" s="20" t="n"/>
      <c r="D108" s="20" t="n"/>
      <c r="E108" s="16" t="n"/>
      <c r="F108" s="20" t="n"/>
      <c r="G108" s="16" t="n"/>
      <c r="H108" s="20" t="n"/>
      <c r="I108" s="23" t="n"/>
      <c r="J108" s="20" t="n"/>
      <c r="K108" s="20" t="n"/>
      <c r="L108" s="16" t="n"/>
    </row>
    <row r="109">
      <c r="A109" s="17" t="n"/>
      <c r="B109" s="16" t="n"/>
      <c r="C109" s="20" t="n"/>
      <c r="D109" s="20" t="n"/>
      <c r="E109" s="16" t="n"/>
      <c r="F109" s="20" t="n"/>
      <c r="G109" s="16" t="n"/>
      <c r="H109" s="20" t="n"/>
      <c r="I109" s="23" t="n"/>
      <c r="J109" s="20" t="n"/>
      <c r="K109" s="20" t="n"/>
      <c r="L109" s="16" t="n"/>
    </row>
    <row r="110">
      <c r="A110" s="17" t="n"/>
      <c r="B110" s="16" t="n"/>
      <c r="C110" s="20" t="n"/>
      <c r="D110" s="20" t="n"/>
      <c r="E110" s="16" t="n"/>
      <c r="F110" s="20" t="n"/>
      <c r="G110" s="16" t="n"/>
      <c r="H110" s="20" t="n"/>
      <c r="I110" s="23" t="n"/>
      <c r="J110" s="20" t="n"/>
      <c r="K110" s="20" t="n"/>
      <c r="L110" s="16" t="n"/>
    </row>
    <row r="111">
      <c r="A111" s="17" t="n"/>
      <c r="B111" s="16" t="n"/>
      <c r="C111" s="20" t="n"/>
      <c r="D111" s="20" t="n"/>
      <c r="E111" s="16" t="n"/>
      <c r="F111" s="20" t="n"/>
      <c r="G111" s="16" t="n"/>
      <c r="H111" s="20" t="n"/>
      <c r="I111" s="23" t="n"/>
      <c r="J111" s="20" t="n"/>
      <c r="K111" s="20" t="n"/>
      <c r="L111" s="16" t="n"/>
    </row>
    <row r="112">
      <c r="A112" s="17" t="n"/>
      <c r="B112" s="16" t="n"/>
      <c r="C112" s="20" t="n"/>
      <c r="D112" s="20" t="n"/>
      <c r="E112" s="16" t="n"/>
      <c r="F112" s="20" t="n"/>
      <c r="G112" s="16" t="n"/>
      <c r="H112" s="20" t="n"/>
      <c r="I112" s="23" t="n"/>
      <c r="J112" s="20" t="n"/>
      <c r="K112" s="20" t="n"/>
      <c r="L112" s="16" t="n"/>
    </row>
    <row r="113">
      <c r="A113" s="17" t="n"/>
      <c r="B113" s="16" t="n"/>
      <c r="C113" s="20" t="n"/>
      <c r="D113" s="20" t="n"/>
      <c r="E113" s="16" t="n"/>
      <c r="F113" s="20" t="n"/>
      <c r="G113" s="16" t="n"/>
      <c r="H113" s="20" t="n"/>
      <c r="I113" s="23" t="n"/>
      <c r="J113" s="20" t="n"/>
      <c r="K113" s="20" t="n"/>
      <c r="L113" s="16" t="n"/>
    </row>
    <row r="114">
      <c r="A114" s="17" t="n"/>
      <c r="B114" s="16" t="n"/>
      <c r="C114" s="20" t="n"/>
      <c r="D114" s="20" t="n"/>
      <c r="E114" s="16" t="n"/>
      <c r="F114" s="20" t="n"/>
      <c r="G114" s="16" t="n"/>
      <c r="H114" s="20" t="n"/>
      <c r="I114" s="23" t="n"/>
      <c r="J114" s="20" t="n"/>
      <c r="K114" s="20" t="n"/>
      <c r="L114" s="16" t="n"/>
    </row>
    <row r="115">
      <c r="A115" s="17" t="n"/>
      <c r="B115" s="16" t="n"/>
      <c r="C115" s="20" t="n"/>
      <c r="D115" s="20" t="n"/>
      <c r="E115" s="16" t="n"/>
      <c r="F115" s="20" t="n"/>
      <c r="G115" s="16" t="n"/>
      <c r="H115" s="20" t="n"/>
      <c r="I115" s="23" t="n"/>
      <c r="J115" s="20" t="n"/>
      <c r="K115" s="20" t="n"/>
      <c r="L115" s="16" t="n"/>
    </row>
    <row r="116">
      <c r="A116" s="17" t="n"/>
      <c r="B116" s="16" t="n"/>
      <c r="C116" s="20" t="n"/>
      <c r="D116" s="20" t="n"/>
      <c r="E116" s="16" t="n"/>
      <c r="F116" s="20" t="n"/>
      <c r="G116" s="16" t="n"/>
      <c r="H116" s="20" t="n"/>
      <c r="I116" s="23" t="n"/>
      <c r="J116" s="20" t="n"/>
      <c r="K116" s="20" t="n"/>
      <c r="L116" s="16" t="n"/>
    </row>
    <row r="117">
      <c r="A117" s="17" t="n"/>
      <c r="B117" s="16" t="n"/>
      <c r="C117" s="20" t="n"/>
      <c r="D117" s="20" t="n"/>
      <c r="E117" s="16" t="n"/>
      <c r="F117" s="20" t="n"/>
      <c r="G117" s="16" t="n"/>
      <c r="H117" s="20" t="n"/>
      <c r="I117" s="23" t="n"/>
      <c r="J117" s="20" t="n"/>
      <c r="K117" s="20" t="n"/>
      <c r="L117" s="16" t="n"/>
    </row>
    <row r="118">
      <c r="A118" s="17" t="n"/>
      <c r="B118" s="16" t="n"/>
      <c r="C118" s="20" t="n"/>
      <c r="D118" s="20" t="n"/>
      <c r="E118" s="16" t="n"/>
      <c r="F118" s="20" t="n"/>
      <c r="G118" s="16" t="n"/>
      <c r="H118" s="20" t="n"/>
      <c r="I118" s="23" t="n"/>
      <c r="J118" s="20" t="n"/>
      <c r="K118" s="20" t="n"/>
      <c r="L118" s="16" t="n"/>
    </row>
    <row r="119">
      <c r="A119" s="17" t="n"/>
      <c r="B119" s="16" t="n"/>
      <c r="C119" s="20" t="n"/>
      <c r="D119" s="20" t="n"/>
      <c r="E119" s="16" t="n"/>
      <c r="F119" s="20" t="n"/>
      <c r="G119" s="16" t="n"/>
      <c r="H119" s="20" t="n"/>
      <c r="I119" s="23" t="n"/>
      <c r="J119" s="20" t="n"/>
      <c r="K119" s="20" t="n"/>
      <c r="L119" s="16" t="n"/>
    </row>
    <row r="120">
      <c r="A120" s="17" t="n"/>
      <c r="B120" s="16" t="n"/>
      <c r="C120" s="20" t="n"/>
      <c r="D120" s="20" t="n"/>
      <c r="E120" s="16" t="n"/>
      <c r="F120" s="20" t="n"/>
      <c r="G120" s="16" t="n"/>
      <c r="H120" s="20" t="n"/>
      <c r="I120" s="23" t="n"/>
      <c r="J120" s="20" t="n"/>
      <c r="K120" s="20" t="n"/>
      <c r="L120" s="16" t="n"/>
    </row>
    <row r="121">
      <c r="A121" s="17" t="n"/>
      <c r="B121" s="16" t="n"/>
      <c r="C121" s="20" t="n"/>
      <c r="D121" s="20" t="n"/>
      <c r="E121" s="16" t="n"/>
      <c r="F121" s="20" t="n"/>
      <c r="G121" s="16" t="n"/>
      <c r="H121" s="20" t="n"/>
      <c r="I121" s="23" t="n"/>
      <c r="J121" s="20" t="n"/>
      <c r="K121" s="20" t="n"/>
      <c r="L121" s="16" t="n"/>
    </row>
    <row r="122">
      <c r="A122" s="17" t="n"/>
      <c r="B122" s="16" t="n"/>
      <c r="C122" s="20" t="n"/>
      <c r="D122" s="20" t="n"/>
      <c r="E122" s="16" t="n"/>
      <c r="F122" s="20" t="n"/>
      <c r="G122" s="16" t="n"/>
      <c r="H122" s="20" t="n"/>
      <c r="I122" s="23" t="n"/>
      <c r="J122" s="20" t="n"/>
      <c r="K122" s="20" t="n"/>
      <c r="L122" s="16" t="n"/>
    </row>
    <row r="123">
      <c r="A123" s="17" t="n"/>
      <c r="B123" s="16" t="n"/>
      <c r="C123" s="20" t="n"/>
      <c r="D123" s="20" t="n"/>
      <c r="E123" s="16" t="n"/>
      <c r="F123" s="20" t="n"/>
      <c r="G123" s="16" t="n"/>
      <c r="H123" s="20" t="n"/>
      <c r="I123" s="23" t="n"/>
      <c r="J123" s="20" t="n"/>
      <c r="K123" s="20" t="n"/>
      <c r="L123" s="16" t="n"/>
    </row>
    <row r="124">
      <c r="A124" s="17" t="n"/>
      <c r="B124" s="16" t="n"/>
      <c r="C124" s="20" t="n"/>
      <c r="D124" s="20" t="n"/>
      <c r="E124" s="16" t="n"/>
      <c r="F124" s="20" t="n"/>
      <c r="G124" s="16" t="n"/>
      <c r="H124" s="20" t="n"/>
      <c r="I124" s="23" t="n"/>
      <c r="J124" s="20" t="n"/>
      <c r="K124" s="20" t="n"/>
      <c r="L124" s="16" t="n"/>
    </row>
    <row r="125">
      <c r="A125" s="17" t="n"/>
      <c r="B125" s="16" t="n"/>
      <c r="C125" s="20" t="n"/>
      <c r="D125" s="20" t="n"/>
      <c r="E125" s="16" t="n"/>
      <c r="F125" s="20" t="n"/>
      <c r="G125" s="16" t="n"/>
      <c r="H125" s="20" t="n"/>
      <c r="I125" s="23" t="n"/>
      <c r="J125" s="20" t="n"/>
      <c r="K125" s="20" t="n"/>
      <c r="L125" s="16" t="n"/>
    </row>
    <row r="126">
      <c r="A126" s="17" t="n"/>
      <c r="B126" s="16" t="n"/>
      <c r="C126" s="20" t="n"/>
      <c r="D126" s="20" t="n"/>
      <c r="E126" s="16" t="n"/>
      <c r="F126" s="20" t="n"/>
      <c r="G126" s="16" t="n"/>
      <c r="H126" s="20" t="n"/>
      <c r="I126" s="23" t="n"/>
      <c r="J126" s="20" t="n"/>
      <c r="K126" s="20" t="n"/>
      <c r="L126" s="16" t="n"/>
    </row>
    <row r="127">
      <c r="A127" s="17" t="n"/>
      <c r="B127" s="16" t="n"/>
      <c r="C127" s="20" t="n"/>
      <c r="D127" s="20" t="n"/>
      <c r="E127" s="16" t="n"/>
      <c r="F127" s="20" t="n"/>
      <c r="G127" s="16" t="n"/>
      <c r="H127" s="20" t="n"/>
      <c r="I127" s="23" t="n"/>
      <c r="J127" s="20" t="n"/>
      <c r="K127" s="20" t="n"/>
      <c r="L127" s="16" t="n"/>
    </row>
    <row r="128">
      <c r="A128" s="17" t="n"/>
      <c r="B128" s="16" t="n"/>
      <c r="C128" s="20" t="n"/>
      <c r="D128" s="20" t="n"/>
      <c r="E128" s="16" t="n"/>
      <c r="F128" s="20" t="n"/>
      <c r="G128" s="16" t="n"/>
      <c r="H128" s="20" t="n"/>
      <c r="I128" s="23" t="n"/>
      <c r="J128" s="20" t="n"/>
      <c r="K128" s="20" t="n"/>
      <c r="L128" s="16" t="n"/>
    </row>
    <row r="129">
      <c r="A129" s="17" t="n"/>
      <c r="B129" s="16" t="n"/>
      <c r="C129" s="20" t="n"/>
      <c r="D129" s="20" t="n"/>
      <c r="E129" s="16" t="n"/>
      <c r="F129" s="20" t="n"/>
      <c r="G129" s="16" t="n"/>
      <c r="H129" s="20" t="n"/>
      <c r="I129" s="23" t="n"/>
      <c r="J129" s="20" t="n"/>
      <c r="K129" s="20" t="n"/>
      <c r="L129" s="16" t="n"/>
    </row>
    <row r="130">
      <c r="A130" s="17" t="n"/>
      <c r="B130" s="16" t="n"/>
      <c r="C130" s="20" t="n"/>
      <c r="D130" s="20" t="n"/>
      <c r="E130" s="16" t="n"/>
      <c r="F130" s="20" t="n"/>
      <c r="G130" s="16" t="n"/>
      <c r="H130" s="20" t="n"/>
      <c r="I130" s="23" t="n"/>
      <c r="J130" s="20" t="n"/>
      <c r="K130" s="20" t="n"/>
      <c r="L130" s="16" t="n"/>
    </row>
    <row r="131">
      <c r="A131" s="17" t="n"/>
      <c r="B131" s="16" t="n"/>
      <c r="C131" s="20" t="n"/>
      <c r="D131" s="20" t="n"/>
      <c r="E131" s="16" t="n"/>
      <c r="F131" s="20" t="n"/>
      <c r="G131" s="16" t="n"/>
      <c r="H131" s="20" t="n"/>
      <c r="I131" s="23" t="n"/>
      <c r="J131" s="20" t="n"/>
      <c r="K131" s="20" t="n"/>
      <c r="L131" s="16" t="n"/>
    </row>
    <row r="132">
      <c r="A132" s="17" t="n"/>
      <c r="B132" s="16" t="n"/>
      <c r="C132" s="20" t="n"/>
      <c r="D132" s="20" t="n"/>
      <c r="E132" s="16" t="n"/>
      <c r="F132" s="20" t="n"/>
      <c r="G132" s="16" t="n"/>
      <c r="H132" s="20" t="n"/>
      <c r="I132" s="23" t="n"/>
      <c r="J132" s="20" t="n"/>
      <c r="K132" s="20" t="n"/>
      <c r="L132" s="16" t="n"/>
    </row>
    <row r="133">
      <c r="A133" s="17" t="n"/>
      <c r="B133" s="16" t="n"/>
      <c r="C133" s="20" t="n"/>
      <c r="D133" s="20" t="n"/>
      <c r="E133" s="16" t="n"/>
      <c r="F133" s="20" t="n"/>
      <c r="G133" s="16" t="n"/>
      <c r="H133" s="20" t="n"/>
      <c r="I133" s="23" t="n"/>
      <c r="J133" s="20" t="n"/>
      <c r="K133" s="20" t="n"/>
      <c r="L133" s="16" t="n"/>
    </row>
    <row r="134">
      <c r="A134" s="17" t="n"/>
      <c r="B134" s="16" t="n"/>
      <c r="C134" s="20" t="n"/>
      <c r="D134" s="20" t="n"/>
      <c r="E134" s="16" t="n"/>
      <c r="F134" s="20" t="n"/>
      <c r="G134" s="16" t="n"/>
      <c r="H134" s="20" t="n"/>
      <c r="I134" s="23" t="n"/>
      <c r="J134" s="20" t="n"/>
      <c r="K134" s="20" t="n"/>
      <c r="L134" s="16" t="n"/>
    </row>
    <row r="135">
      <c r="A135" s="17" t="n"/>
      <c r="B135" s="16" t="n"/>
      <c r="C135" s="20" t="n"/>
      <c r="D135" s="20" t="n"/>
      <c r="E135" s="16" t="n"/>
      <c r="F135" s="20" t="n"/>
      <c r="G135" s="16" t="n"/>
      <c r="H135" s="20" t="n"/>
      <c r="I135" s="23" t="n"/>
      <c r="J135" s="20" t="n"/>
      <c r="K135" s="20" t="n"/>
      <c r="L135" s="16" t="n"/>
    </row>
    <row r="136">
      <c r="A136" s="17" t="n"/>
      <c r="B136" s="16" t="n"/>
      <c r="C136" s="20" t="n"/>
      <c r="D136" s="20" t="n"/>
      <c r="E136" s="16" t="n"/>
      <c r="F136" s="20" t="n"/>
      <c r="G136" s="16" t="n"/>
      <c r="H136" s="20" t="n"/>
      <c r="I136" s="23" t="n"/>
      <c r="J136" s="20" t="n"/>
      <c r="K136" s="20" t="n"/>
      <c r="L136" s="16" t="n"/>
    </row>
    <row r="137">
      <c r="A137" s="17" t="n"/>
      <c r="B137" s="16" t="n"/>
      <c r="C137" s="20" t="n"/>
      <c r="D137" s="20" t="n"/>
      <c r="E137" s="16" t="n"/>
      <c r="F137" s="20" t="n"/>
      <c r="G137" s="16" t="n"/>
      <c r="H137" s="20" t="n"/>
      <c r="I137" s="23" t="n"/>
      <c r="J137" s="20" t="n"/>
      <c r="K137" s="20" t="n"/>
      <c r="L137" s="16" t="n"/>
    </row>
    <row r="138">
      <c r="A138" s="17" t="n"/>
      <c r="B138" s="16" t="n"/>
      <c r="C138" s="20" t="n"/>
      <c r="D138" s="20" t="n"/>
      <c r="E138" s="16" t="n"/>
      <c r="F138" s="20" t="n"/>
      <c r="G138" s="16" t="n"/>
      <c r="H138" s="20" t="n"/>
      <c r="I138" s="23" t="n"/>
      <c r="J138" s="20" t="n"/>
      <c r="K138" s="20" t="n"/>
      <c r="L138" s="16" t="n"/>
    </row>
    <row r="139">
      <c r="A139" s="17" t="n"/>
      <c r="B139" s="16" t="n"/>
      <c r="C139" s="20" t="n"/>
      <c r="D139" s="20" t="n"/>
      <c r="E139" s="16" t="n"/>
      <c r="F139" s="20" t="n"/>
      <c r="G139" s="16" t="n"/>
      <c r="H139" s="20" t="n"/>
      <c r="I139" s="23" t="n"/>
      <c r="J139" s="20" t="n"/>
      <c r="K139" s="20" t="n"/>
      <c r="L139" s="16" t="n"/>
    </row>
    <row r="140">
      <c r="A140" s="17" t="n"/>
      <c r="B140" s="16" t="n"/>
      <c r="C140" s="20" t="n"/>
      <c r="D140" s="20" t="n"/>
      <c r="E140" s="16" t="n"/>
      <c r="F140" s="20" t="n"/>
      <c r="G140" s="16" t="n"/>
      <c r="H140" s="20" t="n"/>
      <c r="I140" s="23" t="n"/>
      <c r="J140" s="20" t="n"/>
      <c r="K140" s="20" t="n"/>
      <c r="L140" s="16" t="n"/>
    </row>
    <row r="141">
      <c r="A141" s="17" t="n"/>
      <c r="B141" s="16" t="n"/>
      <c r="C141" s="20" t="n"/>
      <c r="D141" s="20" t="n"/>
      <c r="E141" s="16" t="n"/>
      <c r="F141" s="20" t="n"/>
      <c r="G141" s="16" t="n"/>
      <c r="H141" s="20" t="n"/>
      <c r="I141" s="23" t="n"/>
      <c r="J141" s="20" t="n"/>
      <c r="K141" s="20" t="n"/>
      <c r="L141" s="16" t="n"/>
    </row>
    <row r="142">
      <c r="A142" s="17" t="n"/>
      <c r="B142" s="16" t="n"/>
      <c r="C142" s="20" t="n"/>
      <c r="D142" s="20" t="n"/>
      <c r="E142" s="16" t="n"/>
      <c r="F142" s="20" t="n"/>
      <c r="G142" s="16" t="n"/>
      <c r="H142" s="20" t="n"/>
      <c r="I142" s="23" t="n"/>
      <c r="J142" s="20" t="n"/>
      <c r="K142" s="20" t="n"/>
      <c r="L142" s="16" t="n"/>
    </row>
    <row r="143">
      <c r="A143" s="17" t="n"/>
      <c r="B143" s="16" t="n"/>
      <c r="C143" s="20" t="n"/>
      <c r="D143" s="20" t="n"/>
      <c r="E143" s="16" t="n"/>
      <c r="F143" s="20" t="n"/>
      <c r="G143" s="16" t="n"/>
      <c r="H143" s="20" t="n"/>
      <c r="I143" s="23" t="n"/>
      <c r="J143" s="20" t="n"/>
      <c r="K143" s="20" t="n"/>
      <c r="L143" s="16" t="n"/>
    </row>
    <row r="144">
      <c r="A144" s="17" t="n"/>
      <c r="B144" s="16" t="n"/>
      <c r="C144" s="20" t="n"/>
      <c r="D144" s="20" t="n"/>
      <c r="E144" s="16" t="n"/>
      <c r="F144" s="20" t="n"/>
      <c r="G144" s="16" t="n"/>
      <c r="H144" s="20" t="n"/>
      <c r="I144" s="23" t="n"/>
      <c r="J144" s="20" t="n"/>
      <c r="K144" s="20" t="n"/>
      <c r="L144" s="16" t="n"/>
    </row>
    <row r="145">
      <c r="A145" s="17" t="n"/>
      <c r="B145" s="16" t="n"/>
      <c r="C145" s="20" t="n"/>
      <c r="D145" s="20" t="n"/>
      <c r="E145" s="16" t="n"/>
      <c r="F145" s="20" t="n"/>
      <c r="G145" s="16" t="n"/>
      <c r="H145" s="20" t="n"/>
      <c r="I145" s="23" t="n"/>
      <c r="J145" s="20" t="n"/>
      <c r="K145" s="20" t="n"/>
      <c r="L145" s="16" t="n"/>
    </row>
    <row r="146">
      <c r="A146" s="17" t="n"/>
      <c r="B146" s="16" t="n"/>
      <c r="C146" s="20" t="n"/>
      <c r="D146" s="20" t="n"/>
      <c r="E146" s="16" t="n"/>
      <c r="F146" s="20" t="n"/>
      <c r="G146" s="16" t="n"/>
      <c r="H146" s="20" t="n"/>
      <c r="I146" s="23" t="n"/>
      <c r="J146" s="20" t="n"/>
      <c r="K146" s="20" t="n"/>
      <c r="L146" s="16" t="n"/>
    </row>
    <row r="147">
      <c r="A147" s="17" t="n"/>
      <c r="B147" s="16" t="n"/>
      <c r="C147" s="20" t="n"/>
      <c r="D147" s="20" t="n"/>
      <c r="E147" s="16" t="n"/>
      <c r="F147" s="20" t="n"/>
      <c r="G147" s="16" t="n"/>
      <c r="H147" s="20" t="n"/>
      <c r="I147" s="23" t="n"/>
      <c r="J147" s="20" t="n"/>
      <c r="K147" s="20" t="n"/>
      <c r="L147" s="16" t="n"/>
    </row>
    <row r="148">
      <c r="A148" s="17" t="n"/>
      <c r="B148" s="16" t="n"/>
      <c r="C148" s="20" t="n"/>
      <c r="D148" s="20" t="n"/>
      <c r="E148" s="16" t="n"/>
      <c r="F148" s="20" t="n"/>
      <c r="G148" s="16" t="n"/>
      <c r="H148" s="20" t="n"/>
      <c r="I148" s="23" t="n"/>
      <c r="J148" s="20" t="n"/>
      <c r="K148" s="20" t="n"/>
      <c r="L148" s="16" t="n"/>
    </row>
    <row r="149">
      <c r="A149" s="17" t="n"/>
      <c r="B149" s="16" t="n"/>
      <c r="C149" s="20" t="n"/>
      <c r="D149" s="20" t="n"/>
      <c r="E149" s="16" t="n"/>
      <c r="F149" s="20" t="n"/>
      <c r="G149" s="16" t="n"/>
      <c r="H149" s="20" t="n"/>
      <c r="I149" s="23" t="n"/>
      <c r="J149" s="20" t="n"/>
      <c r="K149" s="20" t="n"/>
      <c r="L149" s="16" t="n"/>
    </row>
    <row r="150">
      <c r="A150" s="17" t="n"/>
      <c r="B150" s="16" t="n"/>
      <c r="C150" s="20" t="n"/>
      <c r="D150" s="20" t="n"/>
      <c r="E150" s="16" t="n"/>
      <c r="F150" s="20" t="n"/>
      <c r="G150" s="16" t="n"/>
      <c r="H150" s="20" t="n"/>
      <c r="I150" s="23" t="n"/>
      <c r="J150" s="20" t="n"/>
      <c r="K150" s="20" t="n"/>
      <c r="L150" s="16" t="n"/>
    </row>
    <row r="151">
      <c r="A151" s="17" t="n"/>
      <c r="B151" s="16" t="n"/>
      <c r="C151" s="20" t="n"/>
      <c r="D151" s="20" t="n"/>
      <c r="E151" s="16" t="n"/>
      <c r="F151" s="20" t="n"/>
      <c r="G151" s="16" t="n"/>
      <c r="H151" s="20" t="n"/>
      <c r="I151" s="23" t="n"/>
      <c r="J151" s="20" t="n"/>
      <c r="K151" s="20" t="n"/>
      <c r="L151" s="16" t="n"/>
    </row>
    <row r="152">
      <c r="A152" s="17" t="n"/>
      <c r="B152" s="16" t="n"/>
      <c r="C152" s="20" t="n"/>
      <c r="D152" s="20" t="n"/>
      <c r="E152" s="16" t="n"/>
      <c r="F152" s="20" t="n"/>
      <c r="G152" s="16" t="n"/>
      <c r="H152" s="20" t="n"/>
      <c r="I152" s="23" t="n"/>
      <c r="J152" s="20" t="n"/>
      <c r="K152" s="20" t="n"/>
      <c r="L152" s="16" t="n"/>
    </row>
    <row r="153">
      <c r="A153" s="17" t="n"/>
      <c r="B153" s="16" t="n"/>
      <c r="C153" s="20" t="n"/>
      <c r="D153" s="20" t="n"/>
      <c r="E153" s="16" t="n"/>
      <c r="F153" s="20" t="n"/>
      <c r="G153" s="16" t="n"/>
      <c r="H153" s="20" t="n"/>
      <c r="I153" s="23" t="n"/>
      <c r="J153" s="20" t="n"/>
      <c r="K153" s="20" t="n"/>
      <c r="L153" s="16" t="n"/>
    </row>
    <row r="154">
      <c r="A154" s="17" t="n"/>
      <c r="B154" s="16" t="n"/>
      <c r="C154" s="20" t="n"/>
      <c r="D154" s="20" t="n"/>
      <c r="E154" s="16" t="n"/>
      <c r="F154" s="20" t="n"/>
      <c r="G154" s="16" t="n"/>
      <c r="H154" s="20" t="n"/>
      <c r="I154" s="23" t="n"/>
      <c r="J154" s="20" t="n"/>
      <c r="K154" s="20" t="n"/>
      <c r="L154" s="16" t="n"/>
    </row>
    <row r="155">
      <c r="A155" s="17" t="n"/>
      <c r="B155" s="16" t="n"/>
      <c r="C155" s="20" t="n"/>
      <c r="D155" s="20" t="n"/>
      <c r="E155" s="16" t="n"/>
      <c r="F155" s="20" t="n"/>
      <c r="G155" s="16" t="n"/>
      <c r="H155" s="20" t="n"/>
      <c r="I155" s="23" t="n"/>
      <c r="J155" s="20" t="n"/>
      <c r="K155" s="20" t="n"/>
      <c r="L155" s="16" t="n"/>
    </row>
    <row r="156">
      <c r="A156" s="17" t="n"/>
      <c r="B156" s="16" t="n"/>
      <c r="C156" s="20" t="n"/>
      <c r="D156" s="20" t="n"/>
      <c r="E156" s="16" t="n"/>
      <c r="F156" s="20" t="n"/>
      <c r="G156" s="16" t="n"/>
      <c r="H156" s="20" t="n"/>
      <c r="I156" s="23" t="n"/>
      <c r="J156" s="20" t="n"/>
      <c r="K156" s="20" t="n"/>
      <c r="L156" s="16" t="n"/>
    </row>
    <row r="157">
      <c r="A157" s="17" t="n"/>
      <c r="B157" s="16" t="n"/>
      <c r="C157" s="20" t="n"/>
      <c r="D157" s="20" t="n"/>
      <c r="E157" s="16" t="n"/>
      <c r="F157" s="20" t="n"/>
      <c r="G157" s="16" t="n"/>
      <c r="H157" s="20" t="n"/>
      <c r="I157" s="23" t="n"/>
      <c r="J157" s="20" t="n"/>
      <c r="K157" s="20" t="n"/>
      <c r="L157" s="16" t="n"/>
    </row>
    <row r="158">
      <c r="A158" s="17" t="n"/>
      <c r="B158" s="16" t="n"/>
      <c r="C158" s="20" t="n"/>
      <c r="D158" s="20" t="n"/>
      <c r="E158" s="16" t="n"/>
      <c r="F158" s="20" t="n"/>
      <c r="G158" s="16" t="n"/>
      <c r="H158" s="20" t="n"/>
      <c r="I158" s="23" t="n"/>
      <c r="J158" s="20" t="n"/>
      <c r="K158" s="20" t="n"/>
      <c r="L158" s="16" t="n"/>
    </row>
    <row r="159">
      <c r="A159" s="17" t="n"/>
      <c r="B159" s="16" t="n"/>
      <c r="C159" s="20" t="n"/>
      <c r="D159" s="20" t="n"/>
      <c r="E159" s="16" t="n"/>
      <c r="F159" s="20" t="n"/>
      <c r="G159" s="16" t="n"/>
      <c r="H159" s="20" t="n"/>
      <c r="I159" s="23" t="n"/>
      <c r="J159" s="20" t="n"/>
      <c r="K159" s="20" t="n"/>
      <c r="L159" s="16" t="n"/>
    </row>
    <row r="160">
      <c r="A160" s="17" t="n"/>
      <c r="B160" s="16" t="n"/>
      <c r="C160" s="20" t="n"/>
      <c r="D160" s="20" t="n"/>
      <c r="E160" s="16" t="n"/>
      <c r="F160" s="20" t="n"/>
      <c r="G160" s="16" t="n"/>
      <c r="H160" s="20" t="n"/>
      <c r="I160" s="23" t="n"/>
      <c r="J160" s="20" t="n"/>
      <c r="K160" s="20" t="n"/>
      <c r="L160" s="16" t="n"/>
    </row>
    <row r="161">
      <c r="A161" s="17" t="n"/>
      <c r="B161" s="16" t="n"/>
      <c r="C161" s="20" t="n"/>
      <c r="D161" s="20" t="n"/>
      <c r="E161" s="16" t="n"/>
      <c r="F161" s="20" t="n"/>
      <c r="G161" s="16" t="n"/>
      <c r="H161" s="20" t="n"/>
      <c r="I161" s="23" t="n"/>
      <c r="J161" s="20" t="n"/>
      <c r="K161" s="20" t="n"/>
      <c r="L161" s="16" t="n"/>
    </row>
    <row r="162">
      <c r="A162" s="17" t="n"/>
      <c r="B162" s="16" t="n"/>
      <c r="C162" s="20" t="n"/>
      <c r="D162" s="20" t="n"/>
      <c r="E162" s="16" t="n"/>
      <c r="F162" s="20" t="n"/>
      <c r="G162" s="16" t="n"/>
      <c r="H162" s="20" t="n"/>
      <c r="I162" s="23" t="n"/>
      <c r="J162" s="20" t="n"/>
      <c r="K162" s="20" t="n"/>
      <c r="L162" s="16" t="n"/>
    </row>
    <row r="163">
      <c r="A163" s="17" t="n"/>
      <c r="B163" s="16" t="n"/>
      <c r="C163" s="20" t="n"/>
      <c r="D163" s="20" t="n"/>
      <c r="E163" s="16" t="n"/>
      <c r="F163" s="20" t="n"/>
      <c r="G163" s="16" t="n"/>
      <c r="H163" s="20" t="n"/>
      <c r="I163" s="23" t="n"/>
      <c r="J163" s="20" t="n"/>
      <c r="K163" s="20" t="n"/>
      <c r="L163" s="16" t="n"/>
    </row>
    <row r="164">
      <c r="A164" s="17" t="n"/>
      <c r="B164" s="16" t="n"/>
      <c r="C164" s="20" t="n"/>
      <c r="D164" s="20" t="n"/>
      <c r="E164" s="16" t="n"/>
      <c r="F164" s="20" t="n"/>
      <c r="G164" s="16" t="n"/>
      <c r="H164" s="20" t="n"/>
      <c r="I164" s="23" t="n"/>
      <c r="J164" s="20" t="n"/>
      <c r="K164" s="20" t="n"/>
      <c r="L164" s="16" t="n"/>
    </row>
    <row r="165">
      <c r="A165" s="17" t="n"/>
      <c r="B165" s="16" t="n"/>
      <c r="C165" s="20" t="n"/>
      <c r="D165" s="20" t="n"/>
      <c r="E165" s="16" t="n"/>
      <c r="F165" s="20" t="n"/>
      <c r="G165" s="16" t="n"/>
      <c r="H165" s="20" t="n"/>
      <c r="I165" s="23" t="n"/>
      <c r="J165" s="20" t="n"/>
      <c r="K165" s="20" t="n"/>
      <c r="L165" s="16" t="n"/>
    </row>
    <row r="166">
      <c r="A166" s="17" t="n"/>
      <c r="B166" s="16" t="n"/>
      <c r="C166" s="20" t="n"/>
      <c r="D166" s="20" t="n"/>
      <c r="E166" s="16" t="n"/>
      <c r="F166" s="20" t="n"/>
      <c r="G166" s="16" t="n"/>
      <c r="H166" s="20" t="n"/>
      <c r="I166" s="23" t="n"/>
      <c r="J166" s="20" t="n"/>
      <c r="K166" s="20" t="n"/>
      <c r="L166" s="16" t="n"/>
    </row>
    <row r="167">
      <c r="A167" s="17" t="n"/>
      <c r="B167" s="16" t="n"/>
      <c r="C167" s="20" t="n"/>
      <c r="D167" s="20" t="n"/>
      <c r="E167" s="16" t="n"/>
      <c r="F167" s="20" t="n"/>
      <c r="G167" s="16" t="n"/>
      <c r="H167" s="20" t="n"/>
      <c r="I167" s="23" t="n"/>
      <c r="J167" s="20" t="n"/>
      <c r="K167" s="20" t="n"/>
      <c r="L167" s="16" t="n"/>
    </row>
    <row r="168">
      <c r="A168" s="17" t="n"/>
      <c r="B168" s="16" t="n"/>
      <c r="C168" s="20" t="n"/>
      <c r="D168" s="20" t="n"/>
      <c r="E168" s="16" t="n"/>
      <c r="F168" s="20" t="n"/>
      <c r="G168" s="16" t="n"/>
      <c r="H168" s="20" t="n"/>
      <c r="I168" s="23" t="n"/>
      <c r="J168" s="20" t="n"/>
      <c r="K168" s="20" t="n"/>
      <c r="L168" s="16" t="n"/>
    </row>
    <row r="169">
      <c r="A169" s="17" t="n"/>
      <c r="B169" s="16" t="n"/>
      <c r="C169" s="20" t="n"/>
      <c r="D169" s="20" t="n"/>
      <c r="E169" s="16" t="n"/>
      <c r="F169" s="20" t="n"/>
      <c r="G169" s="16" t="n"/>
      <c r="H169" s="20" t="n"/>
      <c r="I169" s="23" t="n"/>
      <c r="J169" s="20" t="n"/>
      <c r="K169" s="20" t="n"/>
      <c r="L169" s="16" t="n"/>
    </row>
    <row r="170">
      <c r="A170" s="17" t="n"/>
      <c r="B170" s="16" t="n"/>
      <c r="C170" s="20" t="n"/>
      <c r="D170" s="20" t="n"/>
      <c r="E170" s="16" t="n"/>
      <c r="F170" s="20" t="n"/>
      <c r="G170" s="16" t="n"/>
      <c r="H170" s="20" t="n"/>
      <c r="I170" s="23" t="n"/>
      <c r="J170" s="20" t="n"/>
      <c r="K170" s="20" t="n"/>
      <c r="L170" s="16" t="n"/>
    </row>
    <row r="171">
      <c r="A171" s="17" t="n"/>
      <c r="B171" s="16" t="n"/>
      <c r="C171" s="20" t="n"/>
      <c r="D171" s="20" t="n"/>
      <c r="E171" s="16" t="n"/>
      <c r="F171" s="20" t="n"/>
      <c r="G171" s="16" t="n"/>
      <c r="H171" s="20" t="n"/>
      <c r="I171" s="23" t="n"/>
      <c r="J171" s="20" t="n"/>
      <c r="K171" s="20" t="n"/>
      <c r="L171" s="16" t="n"/>
    </row>
    <row r="172">
      <c r="A172" s="17" t="n"/>
      <c r="B172" s="16" t="n"/>
      <c r="C172" s="20" t="n"/>
      <c r="D172" s="20" t="n"/>
      <c r="E172" s="16" t="n"/>
      <c r="F172" s="20" t="n"/>
      <c r="G172" s="16" t="n"/>
      <c r="H172" s="20" t="n"/>
      <c r="I172" s="23" t="n"/>
      <c r="J172" s="20" t="n"/>
      <c r="K172" s="20" t="n"/>
      <c r="L172" s="16" t="n"/>
    </row>
    <row r="173">
      <c r="A173" s="17" t="n"/>
      <c r="B173" s="16" t="n"/>
      <c r="C173" s="20" t="n"/>
      <c r="D173" s="20" t="n"/>
      <c r="E173" s="16" t="n"/>
      <c r="F173" s="20" t="n"/>
      <c r="G173" s="16" t="n"/>
      <c r="H173" s="20" t="n"/>
      <c r="I173" s="23" t="n"/>
      <c r="J173" s="20" t="n"/>
      <c r="K173" s="20" t="n"/>
      <c r="L173" s="16" t="n"/>
    </row>
    <row r="174">
      <c r="A174" s="17" t="n"/>
      <c r="B174" s="16" t="n"/>
      <c r="C174" s="20" t="n"/>
      <c r="D174" s="20" t="n"/>
      <c r="E174" s="16" t="n"/>
      <c r="F174" s="20" t="n"/>
      <c r="G174" s="16" t="n"/>
      <c r="H174" s="20" t="n"/>
      <c r="I174" s="23" t="n"/>
      <c r="J174" s="20" t="n"/>
      <c r="K174" s="20" t="n"/>
      <c r="L174" s="16" t="n"/>
    </row>
    <row r="175">
      <c r="A175" s="17" t="n"/>
      <c r="B175" s="16" t="n"/>
      <c r="C175" s="20" t="n"/>
      <c r="D175" s="20" t="n"/>
      <c r="E175" s="16" t="n"/>
      <c r="F175" s="20" t="n"/>
      <c r="G175" s="16" t="n"/>
      <c r="H175" s="20" t="n"/>
      <c r="I175" s="23" t="n"/>
      <c r="J175" s="20" t="n"/>
      <c r="K175" s="20" t="n"/>
      <c r="L175" s="16" t="n"/>
    </row>
    <row r="176">
      <c r="A176" s="17" t="n"/>
      <c r="B176" s="16" t="n"/>
      <c r="C176" s="20" t="n"/>
      <c r="D176" s="20" t="n"/>
      <c r="E176" s="16" t="n"/>
      <c r="F176" s="20" t="n"/>
      <c r="G176" s="16" t="n"/>
      <c r="H176" s="20" t="n"/>
      <c r="I176" s="23" t="n"/>
      <c r="J176" s="20" t="n"/>
      <c r="K176" s="20" t="n"/>
      <c r="L176" s="16" t="n"/>
    </row>
    <row r="177">
      <c r="A177" s="17" t="n"/>
      <c r="B177" s="16" t="n"/>
      <c r="C177" s="20" t="n"/>
      <c r="D177" s="20" t="n"/>
      <c r="E177" s="16" t="n"/>
      <c r="F177" s="20" t="n"/>
      <c r="G177" s="16" t="n"/>
      <c r="H177" s="20" t="n"/>
      <c r="I177" s="23" t="n"/>
      <c r="J177" s="20" t="n"/>
      <c r="K177" s="20" t="n"/>
      <c r="L177" s="16" t="n"/>
    </row>
    <row r="178">
      <c r="A178" s="17" t="n"/>
      <c r="B178" s="16" t="n"/>
      <c r="C178" s="20" t="n"/>
      <c r="D178" s="20" t="n"/>
      <c r="E178" s="16" t="n"/>
      <c r="F178" s="20" t="n"/>
      <c r="G178" s="16" t="n"/>
      <c r="H178" s="20" t="n"/>
      <c r="I178" s="23" t="n"/>
      <c r="J178" s="20" t="n"/>
      <c r="K178" s="20" t="n"/>
      <c r="L178" s="16" t="n"/>
    </row>
    <row r="179">
      <c r="A179" s="17" t="n"/>
      <c r="B179" s="16" t="n"/>
      <c r="C179" s="20" t="n"/>
      <c r="D179" s="20" t="n"/>
      <c r="E179" s="16" t="n"/>
      <c r="F179" s="20" t="n"/>
      <c r="G179" s="16" t="n"/>
      <c r="H179" s="20" t="n"/>
      <c r="I179" s="23" t="n"/>
      <c r="J179" s="20" t="n"/>
      <c r="K179" s="20" t="n"/>
      <c r="L179" s="16" t="n"/>
    </row>
    <row r="180">
      <c r="A180" s="17" t="n"/>
      <c r="B180" s="16" t="n"/>
      <c r="C180" s="20" t="n"/>
      <c r="D180" s="20" t="n"/>
      <c r="E180" s="16" t="n"/>
      <c r="F180" s="20" t="n"/>
      <c r="G180" s="16" t="n"/>
      <c r="H180" s="20" t="n"/>
      <c r="I180" s="23" t="n"/>
      <c r="J180" s="20" t="n"/>
      <c r="K180" s="20" t="n"/>
      <c r="L180" s="16" t="n"/>
    </row>
    <row r="181">
      <c r="A181" s="17" t="n"/>
      <c r="B181" s="16" t="n"/>
      <c r="C181" s="20" t="n"/>
      <c r="D181" s="20" t="n"/>
      <c r="E181" s="16" t="n"/>
      <c r="F181" s="20" t="n"/>
      <c r="G181" s="16" t="n"/>
      <c r="H181" s="20" t="n"/>
      <c r="I181" s="23" t="n"/>
      <c r="J181" s="20" t="n"/>
      <c r="K181" s="20" t="n"/>
      <c r="L181" s="16" t="n"/>
    </row>
    <row r="182">
      <c r="A182" s="17" t="n"/>
      <c r="B182" s="16" t="n"/>
      <c r="C182" s="20" t="n"/>
      <c r="D182" s="20" t="n"/>
      <c r="E182" s="16" t="n"/>
      <c r="F182" s="20" t="n"/>
      <c r="G182" s="16" t="n"/>
      <c r="H182" s="20" t="n"/>
      <c r="I182" s="23" t="n"/>
      <c r="J182" s="20" t="n"/>
      <c r="K182" s="20" t="n"/>
      <c r="L182" s="16" t="n"/>
    </row>
    <row r="183">
      <c r="A183" s="17" t="n"/>
      <c r="B183" s="16" t="n"/>
      <c r="C183" s="20" t="n"/>
      <c r="D183" s="20" t="n"/>
      <c r="E183" s="16" t="n"/>
      <c r="F183" s="20" t="n"/>
      <c r="G183" s="16" t="n"/>
      <c r="H183" s="20" t="n"/>
      <c r="I183" s="23" t="n"/>
      <c r="J183" s="20" t="n"/>
      <c r="K183" s="20" t="n"/>
      <c r="L183" s="16" t="n"/>
    </row>
    <row r="184">
      <c r="A184" s="17" t="n"/>
      <c r="B184" s="16" t="n"/>
      <c r="C184" s="20" t="n"/>
      <c r="D184" s="20" t="n"/>
      <c r="E184" s="16" t="n"/>
      <c r="F184" s="20" t="n"/>
      <c r="G184" s="16" t="n"/>
      <c r="H184" s="20" t="n"/>
      <c r="I184" s="23" t="n"/>
      <c r="J184" s="20" t="n"/>
      <c r="K184" s="20" t="n"/>
      <c r="L184" s="16" t="n"/>
    </row>
    <row r="185">
      <c r="A185" s="17" t="n"/>
      <c r="B185" s="16" t="n"/>
      <c r="C185" s="20" t="n"/>
      <c r="D185" s="20" t="n"/>
      <c r="E185" s="16" t="n"/>
      <c r="F185" s="20" t="n"/>
      <c r="G185" s="16" t="n"/>
      <c r="H185" s="20" t="n"/>
      <c r="I185" s="23" t="n"/>
      <c r="J185" s="20" t="n"/>
      <c r="K185" s="20" t="n"/>
      <c r="L185" s="16" t="n"/>
    </row>
    <row r="186">
      <c r="A186" s="17" t="n"/>
      <c r="B186" s="16" t="n"/>
      <c r="C186" s="20" t="n"/>
      <c r="D186" s="20" t="n"/>
      <c r="E186" s="16" t="n"/>
      <c r="F186" s="20" t="n"/>
      <c r="G186" s="16" t="n"/>
      <c r="H186" s="20" t="n"/>
      <c r="I186" s="23" t="n"/>
      <c r="J186" s="20" t="n"/>
      <c r="K186" s="20" t="n"/>
      <c r="L186" s="16" t="n"/>
    </row>
    <row r="187">
      <c r="A187" s="17" t="n"/>
      <c r="B187" s="16" t="n"/>
      <c r="C187" s="20" t="n"/>
      <c r="D187" s="20" t="n"/>
      <c r="E187" s="16" t="n"/>
      <c r="F187" s="20" t="n"/>
      <c r="G187" s="16" t="n"/>
      <c r="H187" s="20" t="n"/>
      <c r="I187" s="23" t="n"/>
      <c r="J187" s="20" t="n"/>
      <c r="K187" s="20" t="n"/>
      <c r="L187" s="16" t="n"/>
    </row>
    <row r="188">
      <c r="A188" s="17" t="n"/>
      <c r="B188" s="16" t="n"/>
      <c r="C188" s="20" t="n"/>
      <c r="D188" s="20" t="n"/>
      <c r="E188" s="16" t="n"/>
      <c r="F188" s="20" t="n"/>
      <c r="G188" s="16" t="n"/>
      <c r="H188" s="20" t="n"/>
      <c r="I188" s="23" t="n"/>
      <c r="J188" s="20" t="n"/>
      <c r="K188" s="20" t="n"/>
      <c r="L188" s="16" t="n"/>
    </row>
    <row r="189">
      <c r="A189" s="17" t="n"/>
      <c r="B189" s="16" t="n"/>
      <c r="C189" s="20" t="n"/>
      <c r="D189" s="20" t="n"/>
      <c r="E189" s="16" t="n"/>
      <c r="F189" s="20" t="n"/>
      <c r="G189" s="16" t="n"/>
      <c r="H189" s="20" t="n"/>
      <c r="I189" s="23" t="n"/>
      <c r="J189" s="20" t="n"/>
      <c r="K189" s="20" t="n"/>
      <c r="L189" s="16" t="n"/>
    </row>
    <row r="190">
      <c r="A190" s="17" t="n"/>
      <c r="B190" s="16" t="n"/>
      <c r="C190" s="20" t="n"/>
      <c r="D190" s="20" t="n"/>
      <c r="E190" s="16" t="n"/>
      <c r="F190" s="20" t="n"/>
      <c r="G190" s="16" t="n"/>
      <c r="H190" s="20" t="n"/>
      <c r="I190" s="23" t="n"/>
      <c r="J190" s="20" t="n"/>
      <c r="K190" s="20" t="n"/>
      <c r="L190" s="16" t="n"/>
    </row>
    <row r="191">
      <c r="A191" s="17" t="n"/>
      <c r="B191" s="16" t="n"/>
      <c r="C191" s="20" t="n"/>
      <c r="D191" s="20" t="n"/>
      <c r="E191" s="16" t="n"/>
      <c r="F191" s="20" t="n"/>
      <c r="G191" s="16" t="n"/>
      <c r="H191" s="20" t="n"/>
      <c r="I191" s="23" t="n"/>
      <c r="J191" s="20" t="n"/>
      <c r="K191" s="20" t="n"/>
      <c r="L191" s="16" t="n"/>
    </row>
    <row r="192">
      <c r="A192" s="17" t="n"/>
      <c r="B192" s="16" t="n"/>
      <c r="C192" s="20" t="n"/>
      <c r="D192" s="20" t="n"/>
      <c r="E192" s="16" t="n"/>
      <c r="F192" s="20" t="n"/>
      <c r="G192" s="16" t="n"/>
      <c r="H192" s="20" t="n"/>
      <c r="I192" s="23" t="n"/>
      <c r="J192" s="20" t="n"/>
      <c r="K192" s="20" t="n"/>
      <c r="L192" s="16" t="n"/>
    </row>
    <row r="193">
      <c r="A193" s="17" t="n"/>
      <c r="B193" s="16" t="n"/>
      <c r="C193" s="20" t="n"/>
      <c r="D193" s="20" t="n"/>
      <c r="E193" s="16" t="n"/>
      <c r="F193" s="20" t="n"/>
      <c r="G193" s="16" t="n"/>
      <c r="H193" s="20" t="n"/>
      <c r="I193" s="23" t="n"/>
      <c r="J193" s="20" t="n"/>
      <c r="K193" s="20" t="n"/>
      <c r="L193" s="16" t="n"/>
    </row>
    <row r="194">
      <c r="A194" s="17" t="n"/>
      <c r="B194" s="16" t="n"/>
      <c r="C194" s="20" t="n"/>
      <c r="D194" s="20" t="n"/>
      <c r="E194" s="16" t="n"/>
      <c r="F194" s="20" t="n"/>
      <c r="G194" s="16" t="n"/>
      <c r="H194" s="20" t="n"/>
      <c r="I194" s="23" t="n"/>
      <c r="J194" s="20" t="n"/>
      <c r="K194" s="20" t="n"/>
      <c r="L194" s="16" t="n"/>
    </row>
    <row r="195">
      <c r="A195" s="17" t="n"/>
      <c r="B195" s="16" t="n"/>
      <c r="C195" s="20" t="n"/>
      <c r="D195" s="20" t="n"/>
      <c r="E195" s="16" t="n"/>
      <c r="F195" s="20" t="n"/>
      <c r="G195" s="16" t="n"/>
      <c r="H195" s="20" t="n"/>
      <c r="I195" s="23" t="n"/>
      <c r="J195" s="20" t="n"/>
      <c r="K195" s="20" t="n"/>
      <c r="L195" s="16" t="n"/>
    </row>
    <row r="196">
      <c r="A196" s="17" t="n"/>
      <c r="B196" s="16" t="n"/>
      <c r="C196" s="20" t="n"/>
      <c r="D196" s="20" t="n"/>
      <c r="E196" s="16" t="n"/>
      <c r="F196" s="20" t="n"/>
      <c r="G196" s="16" t="n"/>
      <c r="H196" s="20" t="n"/>
      <c r="I196" s="23" t="n"/>
      <c r="J196" s="20" t="n"/>
      <c r="K196" s="20" t="n"/>
      <c r="L196" s="16" t="n"/>
    </row>
    <row r="197">
      <c r="A197" s="17" t="n"/>
      <c r="B197" s="16" t="n"/>
      <c r="C197" s="20" t="n"/>
      <c r="D197" s="20" t="n"/>
      <c r="E197" s="16" t="n"/>
      <c r="F197" s="20" t="n"/>
      <c r="G197" s="16" t="n"/>
      <c r="H197" s="20" t="n"/>
      <c r="I197" s="23" t="n"/>
      <c r="J197" s="20" t="n"/>
      <c r="K197" s="20" t="n"/>
      <c r="L197" s="16" t="n"/>
    </row>
    <row r="198">
      <c r="A198" s="17" t="n"/>
      <c r="B198" s="16" t="n"/>
      <c r="C198" s="20" t="n"/>
      <c r="D198" s="20" t="n"/>
      <c r="E198" s="16" t="n"/>
      <c r="F198" s="20" t="n"/>
      <c r="G198" s="16" t="n"/>
      <c r="H198" s="20" t="n"/>
      <c r="I198" s="23" t="n"/>
      <c r="J198" s="20" t="n"/>
      <c r="K198" s="20" t="n"/>
      <c r="L198" s="16" t="n"/>
    </row>
    <row r="199">
      <c r="A199" s="17" t="n"/>
      <c r="B199" s="16" t="n"/>
      <c r="C199" s="20" t="n"/>
      <c r="D199" s="20" t="n"/>
      <c r="E199" s="16" t="n"/>
      <c r="F199" s="20" t="n"/>
      <c r="G199" s="16" t="n"/>
      <c r="H199" s="20" t="n"/>
      <c r="I199" s="23" t="n"/>
      <c r="J199" s="20" t="n"/>
      <c r="K199" s="20" t="n"/>
      <c r="L199" s="16" t="n"/>
    </row>
    <row r="200">
      <c r="A200" s="17" t="n"/>
      <c r="B200" s="16" t="n"/>
      <c r="C200" s="20" t="n"/>
      <c r="D200" s="20" t="n"/>
      <c r="E200" s="16" t="n"/>
      <c r="F200" s="20" t="n"/>
      <c r="G200" s="16" t="n"/>
      <c r="H200" s="20" t="n"/>
      <c r="I200" s="23" t="n"/>
      <c r="J200" s="20" t="n"/>
      <c r="K200" s="20" t="n"/>
      <c r="L200" s="16" t="n"/>
    </row>
    <row r="201">
      <c r="A201" s="17" t="n"/>
      <c r="B201" s="16" t="n"/>
      <c r="C201" s="20" t="n"/>
      <c r="D201" s="20" t="n"/>
      <c r="E201" s="16" t="n"/>
      <c r="F201" s="20" t="n"/>
      <c r="G201" s="16" t="n"/>
      <c r="H201" s="20" t="n"/>
      <c r="I201" s="23" t="n"/>
      <c r="J201" s="20" t="n"/>
      <c r="K201" s="20" t="n"/>
      <c r="L201" s="16" t="n"/>
    </row>
    <row r="202">
      <c r="A202" s="17" t="n"/>
      <c r="B202" s="16" t="n"/>
      <c r="C202" s="20" t="n"/>
      <c r="D202" s="20" t="n"/>
      <c r="E202" s="16" t="n"/>
      <c r="F202" s="20" t="n"/>
      <c r="G202" s="16" t="n"/>
      <c r="H202" s="20" t="n"/>
      <c r="I202" s="23" t="n"/>
      <c r="J202" s="20" t="n"/>
      <c r="K202" s="20" t="n"/>
      <c r="L202" s="16" t="n"/>
    </row>
    <row r="203">
      <c r="A203" s="17" t="n"/>
      <c r="B203" s="16" t="n"/>
      <c r="C203" s="20" t="n"/>
      <c r="D203" s="20" t="n"/>
      <c r="E203" s="16" t="n"/>
      <c r="F203" s="20" t="n"/>
      <c r="G203" s="16" t="n"/>
      <c r="H203" s="20" t="n"/>
      <c r="I203" s="23" t="n"/>
      <c r="J203" s="20" t="n"/>
      <c r="K203" s="20" t="n"/>
      <c r="L203" s="16" t="n"/>
    </row>
    <row r="204">
      <c r="A204" s="17" t="n"/>
      <c r="B204" s="16" t="n"/>
      <c r="C204" s="20" t="n"/>
      <c r="D204" s="20" t="n"/>
      <c r="E204" s="16" t="n"/>
      <c r="F204" s="20" t="n"/>
      <c r="G204" s="16" t="n"/>
      <c r="H204" s="20" t="n"/>
      <c r="I204" s="23" t="n"/>
      <c r="J204" s="20" t="n"/>
      <c r="K204" s="20" t="n"/>
      <c r="L204" s="16" t="n"/>
    </row>
    <row r="205">
      <c r="A205" s="17" t="n"/>
      <c r="B205" s="16" t="n"/>
      <c r="C205" s="20" t="n"/>
      <c r="D205" s="20" t="n"/>
      <c r="E205" s="16" t="n"/>
      <c r="F205" s="20" t="n"/>
      <c r="G205" s="16" t="n"/>
      <c r="H205" s="20" t="n"/>
      <c r="I205" s="23" t="n"/>
      <c r="J205" s="20" t="n"/>
      <c r="K205" s="20" t="n"/>
      <c r="L205" s="16" t="n"/>
    </row>
    <row r="206">
      <c r="A206" s="17" t="n"/>
      <c r="B206" s="16" t="n"/>
      <c r="C206" s="20" t="n"/>
      <c r="D206" s="20" t="n"/>
      <c r="E206" s="16" t="n"/>
      <c r="F206" s="20" t="n"/>
      <c r="G206" s="16" t="n"/>
      <c r="H206" s="20" t="n"/>
      <c r="I206" s="23" t="n"/>
      <c r="J206" s="20" t="n"/>
      <c r="K206" s="20" t="n"/>
      <c r="L206" s="16" t="n"/>
    </row>
    <row r="207">
      <c r="A207" s="17" t="n"/>
      <c r="B207" s="16" t="n"/>
      <c r="C207" s="20" t="n"/>
      <c r="D207" s="20" t="n"/>
      <c r="E207" s="16" t="n"/>
      <c r="F207" s="20" t="n"/>
      <c r="G207" s="16" t="n"/>
      <c r="H207" s="20" t="n"/>
      <c r="I207" s="23" t="n"/>
      <c r="J207" s="20" t="n"/>
      <c r="K207" s="20" t="n"/>
      <c r="L207" s="16" t="n"/>
    </row>
    <row r="208">
      <c r="A208" s="17" t="n"/>
      <c r="B208" s="16" t="n"/>
      <c r="C208" s="20" t="n"/>
      <c r="D208" s="20" t="n"/>
      <c r="E208" s="16" t="n"/>
      <c r="F208" s="20" t="n"/>
      <c r="G208" s="16" t="n"/>
      <c r="H208" s="20" t="n"/>
      <c r="I208" s="23" t="n"/>
      <c r="J208" s="20" t="n"/>
      <c r="K208" s="20" t="n"/>
      <c r="L208" s="16" t="n"/>
    </row>
    <row r="209">
      <c r="A209" s="17" t="n"/>
      <c r="B209" s="16" t="n"/>
      <c r="C209" s="20" t="n"/>
      <c r="D209" s="20" t="n"/>
      <c r="E209" s="16" t="n"/>
      <c r="F209" s="20" t="n"/>
      <c r="G209" s="16" t="n"/>
      <c r="H209" s="20" t="n"/>
      <c r="I209" s="23" t="n"/>
      <c r="J209" s="20" t="n"/>
      <c r="K209" s="20" t="n"/>
      <c r="L209" s="16" t="n"/>
    </row>
    <row r="210">
      <c r="A210" s="17" t="n"/>
      <c r="B210" s="16" t="n"/>
      <c r="C210" s="20" t="n"/>
      <c r="D210" s="20" t="n"/>
      <c r="E210" s="16" t="n"/>
      <c r="F210" s="20" t="n"/>
      <c r="G210" s="16" t="n"/>
      <c r="H210" s="20" t="n"/>
      <c r="I210" s="23" t="n"/>
      <c r="J210" s="20" t="n"/>
      <c r="K210" s="20" t="n"/>
      <c r="L210" s="16" t="n"/>
    </row>
    <row r="211">
      <c r="A211" s="17" t="n"/>
      <c r="B211" s="16" t="n"/>
      <c r="C211" s="20" t="n"/>
      <c r="D211" s="20" t="n"/>
      <c r="E211" s="16" t="n"/>
      <c r="F211" s="20" t="n"/>
      <c r="G211" s="16" t="n"/>
      <c r="H211" s="20" t="n"/>
      <c r="I211" s="23" t="n"/>
      <c r="J211" s="20" t="n"/>
      <c r="K211" s="20" t="n"/>
      <c r="L211" s="16" t="n"/>
    </row>
    <row r="212">
      <c r="A212" s="17" t="n"/>
      <c r="B212" s="16" t="n"/>
      <c r="C212" s="20" t="n"/>
      <c r="D212" s="20" t="n"/>
      <c r="E212" s="16" t="n"/>
      <c r="F212" s="20" t="n"/>
      <c r="G212" s="16" t="n"/>
      <c r="H212" s="20" t="n"/>
      <c r="I212" s="23" t="n"/>
      <c r="J212" s="20" t="n"/>
      <c r="K212" s="20" t="n"/>
      <c r="L212" s="16" t="n"/>
    </row>
    <row r="213">
      <c r="A213" s="17" t="n"/>
      <c r="B213" s="16" t="n"/>
      <c r="C213" s="20" t="n"/>
      <c r="D213" s="20" t="n"/>
      <c r="E213" s="16" t="n"/>
      <c r="F213" s="20" t="n"/>
      <c r="G213" s="16" t="n"/>
      <c r="H213" s="20" t="n"/>
      <c r="I213" s="23" t="n"/>
      <c r="J213" s="20" t="n"/>
      <c r="K213" s="20" t="n"/>
      <c r="L213" s="16" t="n"/>
    </row>
    <row r="214">
      <c r="A214" s="17" t="n"/>
      <c r="B214" s="16" t="n"/>
      <c r="C214" s="20" t="n"/>
      <c r="D214" s="20" t="n"/>
      <c r="E214" s="16" t="n"/>
      <c r="F214" s="20" t="n"/>
      <c r="G214" s="16" t="n"/>
      <c r="H214" s="20" t="n"/>
      <c r="I214" s="23" t="n"/>
      <c r="J214" s="20" t="n"/>
      <c r="K214" s="20" t="n"/>
      <c r="L214" s="16" t="n"/>
    </row>
    <row r="215">
      <c r="A215" s="17" t="n"/>
      <c r="B215" s="16" t="n"/>
      <c r="C215" s="20" t="n"/>
      <c r="D215" s="20" t="n"/>
      <c r="E215" s="16" t="n"/>
      <c r="F215" s="20" t="n"/>
      <c r="G215" s="16" t="n"/>
      <c r="H215" s="20" t="n"/>
      <c r="I215" s="23" t="n"/>
      <c r="J215" s="20" t="n"/>
      <c r="K215" s="20" t="n"/>
      <c r="L215" s="16" t="n"/>
    </row>
    <row r="216">
      <c r="A216" s="17" t="n"/>
      <c r="B216" s="16" t="n"/>
      <c r="C216" s="20" t="n"/>
      <c r="D216" s="20" t="n"/>
      <c r="E216" s="16" t="n"/>
      <c r="F216" s="20" t="n"/>
      <c r="G216" s="16" t="n"/>
      <c r="H216" s="20" t="n"/>
      <c r="I216" s="23" t="n"/>
      <c r="J216" s="20" t="n"/>
      <c r="K216" s="20" t="n"/>
      <c r="L216" s="16" t="n"/>
    </row>
    <row r="217">
      <c r="A217" s="17" t="n"/>
      <c r="B217" s="16" t="n"/>
      <c r="C217" s="20" t="n"/>
      <c r="D217" s="20" t="n"/>
      <c r="E217" s="16" t="n"/>
      <c r="F217" s="20" t="n"/>
      <c r="G217" s="16" t="n"/>
      <c r="H217" s="20" t="n"/>
      <c r="I217" s="23" t="n"/>
      <c r="J217" s="20" t="n"/>
      <c r="K217" s="20" t="n"/>
      <c r="L217" s="16" t="n"/>
    </row>
    <row r="218">
      <c r="A218" s="17" t="n"/>
      <c r="B218" s="16" t="n"/>
      <c r="C218" s="20" t="n"/>
      <c r="D218" s="20" t="n"/>
      <c r="E218" s="16" t="n"/>
      <c r="F218" s="20" t="n"/>
      <c r="G218" s="16" t="n"/>
      <c r="H218" s="20" t="n"/>
      <c r="I218" s="23" t="n"/>
      <c r="J218" s="20" t="n"/>
      <c r="K218" s="20" t="n"/>
      <c r="L218" s="16" t="n"/>
    </row>
    <row r="219">
      <c r="A219" s="17" t="n"/>
      <c r="B219" s="16" t="n"/>
      <c r="C219" s="20" t="n"/>
      <c r="D219" s="20" t="n"/>
      <c r="E219" s="16" t="n"/>
      <c r="F219" s="20" t="n"/>
      <c r="G219" s="16" t="n"/>
      <c r="H219" s="20" t="n"/>
      <c r="I219" s="23" t="n"/>
      <c r="J219" s="20" t="n"/>
      <c r="K219" s="20" t="n"/>
      <c r="L219" s="16" t="n"/>
    </row>
    <row r="220">
      <c r="A220" s="17" t="n"/>
      <c r="B220" s="16" t="n"/>
      <c r="C220" s="20" t="n"/>
      <c r="D220" s="20" t="n"/>
      <c r="E220" s="16" t="n"/>
      <c r="F220" s="20" t="n"/>
      <c r="G220" s="16" t="n"/>
      <c r="H220" s="20" t="n"/>
      <c r="I220" s="23" t="n"/>
      <c r="J220" s="20" t="n"/>
      <c r="K220" s="20" t="n"/>
      <c r="L220" s="16" t="n"/>
    </row>
    <row r="221">
      <c r="A221" s="17" t="n"/>
      <c r="B221" s="16" t="n"/>
      <c r="C221" s="20" t="n"/>
      <c r="D221" s="20" t="n"/>
      <c r="E221" s="16" t="n"/>
      <c r="F221" s="20" t="n"/>
      <c r="G221" s="16" t="n"/>
      <c r="H221" s="20" t="n"/>
      <c r="I221" s="23" t="n"/>
      <c r="J221" s="20" t="n"/>
      <c r="K221" s="20" t="n"/>
      <c r="L221" s="16" t="n"/>
    </row>
    <row r="222">
      <c r="A222" s="17" t="n"/>
      <c r="B222" s="16" t="n"/>
      <c r="C222" s="20" t="n"/>
      <c r="D222" s="20" t="n"/>
      <c r="E222" s="16" t="n"/>
      <c r="F222" s="20" t="n"/>
      <c r="G222" s="16" t="n"/>
      <c r="H222" s="20" t="n"/>
      <c r="I222" s="23" t="n"/>
      <c r="J222" s="20" t="n"/>
      <c r="K222" s="20" t="n"/>
      <c r="L222" s="16" t="n"/>
    </row>
    <row r="223">
      <c r="A223" s="17" t="n"/>
      <c r="B223" s="16" t="n"/>
      <c r="C223" s="20" t="n"/>
      <c r="D223" s="20" t="n"/>
      <c r="E223" s="16" t="n"/>
      <c r="F223" s="20" t="n"/>
      <c r="G223" s="16" t="n"/>
      <c r="H223" s="20" t="n"/>
      <c r="I223" s="23" t="n"/>
      <c r="J223" s="20" t="n"/>
      <c r="K223" s="20" t="n"/>
      <c r="L223" s="16" t="n"/>
    </row>
    <row r="224">
      <c r="A224" s="17" t="n"/>
      <c r="B224" s="16" t="n"/>
      <c r="C224" s="20" t="n"/>
      <c r="D224" s="20" t="n"/>
      <c r="E224" s="16" t="n"/>
      <c r="F224" s="20" t="n"/>
      <c r="G224" s="16" t="n"/>
      <c r="H224" s="20" t="n"/>
      <c r="I224" s="23" t="n"/>
      <c r="J224" s="20" t="n"/>
      <c r="K224" s="20" t="n"/>
      <c r="L224" s="16" t="n"/>
    </row>
    <row r="225">
      <c r="A225" s="17" t="n"/>
      <c r="B225" s="16" t="n"/>
      <c r="C225" s="20" t="n"/>
      <c r="D225" s="20" t="n"/>
      <c r="E225" s="16" t="n"/>
      <c r="F225" s="20" t="n"/>
      <c r="G225" s="16" t="n"/>
      <c r="H225" s="20" t="n"/>
      <c r="I225" s="23" t="n"/>
      <c r="J225" s="20" t="n"/>
      <c r="K225" s="20" t="n"/>
      <c r="L225" s="16" t="n"/>
    </row>
    <row r="226">
      <c r="A226" s="17" t="n"/>
      <c r="B226" s="16" t="n"/>
      <c r="C226" s="20" t="n"/>
      <c r="D226" s="20" t="n"/>
      <c r="E226" s="16" t="n"/>
      <c r="F226" s="20" t="n"/>
      <c r="G226" s="16" t="n"/>
      <c r="H226" s="20" t="n"/>
      <c r="I226" s="23" t="n"/>
      <c r="J226" s="20" t="n"/>
      <c r="K226" s="20" t="n"/>
      <c r="L226" s="16" t="n"/>
    </row>
    <row r="227">
      <c r="A227" s="17" t="n"/>
      <c r="B227" s="16" t="n"/>
      <c r="C227" s="20" t="n"/>
      <c r="D227" s="20" t="n"/>
      <c r="E227" s="16" t="n"/>
      <c r="F227" s="20" t="n"/>
      <c r="G227" s="16" t="n"/>
      <c r="H227" s="20" t="n"/>
      <c r="I227" s="23" t="n"/>
      <c r="J227" s="20" t="n"/>
      <c r="K227" s="20" t="n"/>
      <c r="L227" s="16" t="n"/>
    </row>
    <row r="228">
      <c r="A228" s="17" t="n"/>
      <c r="B228" s="16" t="n"/>
      <c r="C228" s="20" t="n"/>
      <c r="D228" s="20" t="n"/>
      <c r="E228" s="16" t="n"/>
      <c r="F228" s="20" t="n"/>
      <c r="G228" s="16" t="n"/>
      <c r="H228" s="20" t="n"/>
      <c r="I228" s="23" t="n"/>
      <c r="J228" s="20" t="n"/>
      <c r="K228" s="20" t="n"/>
      <c r="L228" s="16" t="n"/>
    </row>
    <row r="229">
      <c r="A229" s="17" t="n"/>
      <c r="B229" s="16" t="n"/>
      <c r="C229" s="20" t="n"/>
      <c r="D229" s="20" t="n"/>
      <c r="E229" s="16" t="n"/>
      <c r="F229" s="20" t="n"/>
      <c r="G229" s="16" t="n"/>
      <c r="H229" s="20" t="n"/>
      <c r="I229" s="23" t="n"/>
      <c r="J229" s="20" t="n"/>
      <c r="K229" s="20" t="n"/>
      <c r="L229" s="16" t="n"/>
    </row>
    <row r="230">
      <c r="A230" s="17" t="n"/>
      <c r="B230" s="16" t="n"/>
      <c r="C230" s="20" t="n"/>
      <c r="D230" s="20" t="n"/>
      <c r="E230" s="16" t="n"/>
      <c r="F230" s="20" t="n"/>
      <c r="G230" s="16" t="n"/>
      <c r="H230" s="20" t="n"/>
      <c r="I230" s="23" t="n"/>
      <c r="J230" s="20" t="n"/>
      <c r="K230" s="20" t="n"/>
      <c r="L230" s="16" t="n"/>
    </row>
    <row r="231">
      <c r="A231" s="17" t="n"/>
      <c r="B231" s="16" t="n"/>
      <c r="C231" s="20" t="n"/>
      <c r="D231" s="20" t="n"/>
      <c r="E231" s="16" t="n"/>
      <c r="F231" s="20" t="n"/>
      <c r="G231" s="16" t="n"/>
      <c r="H231" s="20" t="n"/>
      <c r="I231" s="23" t="n"/>
      <c r="J231" s="20" t="n"/>
      <c r="K231" s="20" t="n"/>
      <c r="L231" s="16" t="n"/>
    </row>
    <row r="232">
      <c r="A232" s="17" t="n"/>
      <c r="B232" s="16" t="n"/>
      <c r="C232" s="20" t="n"/>
      <c r="D232" s="20" t="n"/>
      <c r="E232" s="16" t="n"/>
      <c r="F232" s="20" t="n"/>
      <c r="G232" s="16" t="n"/>
      <c r="H232" s="20" t="n"/>
      <c r="I232" s="23" t="n"/>
      <c r="J232" s="20" t="n"/>
      <c r="K232" s="20" t="n"/>
      <c r="L232" s="16" t="n"/>
    </row>
    <row r="233">
      <c r="A233" s="17" t="n"/>
      <c r="B233" s="16" t="n"/>
      <c r="C233" s="20" t="n"/>
      <c r="D233" s="20" t="n"/>
      <c r="E233" s="16" t="n"/>
      <c r="F233" s="20" t="n"/>
      <c r="G233" s="16" t="n"/>
      <c r="H233" s="20" t="n"/>
      <c r="I233" s="23" t="n"/>
      <c r="J233" s="20" t="n"/>
      <c r="K233" s="20" t="n"/>
      <c r="L233" s="16" t="n"/>
    </row>
    <row r="234">
      <c r="A234" s="17" t="n"/>
      <c r="B234" s="16" t="n"/>
      <c r="C234" s="20" t="n"/>
      <c r="D234" s="20" t="n"/>
      <c r="E234" s="16" t="n"/>
      <c r="F234" s="20" t="n"/>
      <c r="G234" s="16" t="n"/>
      <c r="H234" s="20" t="n"/>
      <c r="I234" s="23" t="n"/>
      <c r="J234" s="20" t="n"/>
      <c r="K234" s="20" t="n"/>
      <c r="L234" s="16" t="n"/>
    </row>
    <row r="235">
      <c r="A235" s="17" t="n"/>
      <c r="B235" s="16" t="n"/>
      <c r="C235" s="20" t="n"/>
      <c r="D235" s="20" t="n"/>
      <c r="E235" s="16" t="n"/>
      <c r="F235" s="20" t="n"/>
      <c r="G235" s="16" t="n"/>
      <c r="H235" s="20" t="n"/>
      <c r="I235" s="23" t="n"/>
      <c r="J235" s="20" t="n"/>
      <c r="K235" s="20" t="n"/>
      <c r="L235" s="16" t="n"/>
    </row>
    <row r="236">
      <c r="A236" s="17" t="n"/>
      <c r="B236" s="16" t="n"/>
      <c r="C236" s="20" t="n"/>
      <c r="D236" s="20" t="n"/>
      <c r="E236" s="16" t="n"/>
      <c r="F236" s="20" t="n"/>
      <c r="G236" s="16" t="n"/>
      <c r="H236" s="20" t="n"/>
      <c r="I236" s="23" t="n"/>
      <c r="J236" s="20" t="n"/>
      <c r="K236" s="20" t="n"/>
      <c r="L236" s="16" t="n"/>
    </row>
    <row r="237">
      <c r="A237" s="17" t="n"/>
      <c r="B237" s="16" t="n"/>
      <c r="C237" s="20" t="n"/>
      <c r="D237" s="20" t="n"/>
      <c r="E237" s="16" t="n"/>
      <c r="F237" s="20" t="n"/>
      <c r="G237" s="16" t="n"/>
      <c r="H237" s="20" t="n"/>
      <c r="I237" s="23" t="n"/>
      <c r="J237" s="20" t="n"/>
      <c r="K237" s="20" t="n"/>
      <c r="L237" s="16" t="n"/>
    </row>
    <row r="238">
      <c r="A238" s="17" t="n"/>
      <c r="B238" s="16" t="n"/>
      <c r="C238" s="20" t="n"/>
      <c r="D238" s="20" t="n"/>
      <c r="E238" s="16" t="n"/>
      <c r="F238" s="20" t="n"/>
      <c r="G238" s="16" t="n"/>
      <c r="H238" s="20" t="n"/>
      <c r="I238" s="23" t="n"/>
      <c r="J238" s="20" t="n"/>
      <c r="K238" s="20" t="n"/>
      <c r="L238" s="16" t="n"/>
    </row>
    <row r="239">
      <c r="A239" s="17" t="n"/>
      <c r="B239" s="16" t="n"/>
      <c r="C239" s="20" t="n"/>
      <c r="D239" s="20" t="n"/>
      <c r="E239" s="16" t="n"/>
      <c r="F239" s="20" t="n"/>
      <c r="G239" s="16" t="n"/>
      <c r="H239" s="20" t="n"/>
      <c r="I239" s="23" t="n"/>
      <c r="J239" s="20" t="n"/>
      <c r="K239" s="20" t="n"/>
      <c r="L239" s="16" t="n"/>
    </row>
    <row r="240">
      <c r="A240" s="17" t="n"/>
      <c r="B240" s="16" t="n"/>
      <c r="C240" s="20" t="n"/>
      <c r="D240" s="20" t="n"/>
      <c r="E240" s="16" t="n"/>
      <c r="F240" s="20" t="n"/>
      <c r="G240" s="16" t="n"/>
      <c r="H240" s="20" t="n"/>
      <c r="I240" s="23" t="n"/>
      <c r="J240" s="20" t="n"/>
      <c r="K240" s="20" t="n"/>
      <c r="L240" s="16" t="n"/>
    </row>
    <row r="241">
      <c r="A241" s="17" t="n"/>
      <c r="B241" s="16" t="n"/>
      <c r="C241" s="20" t="n"/>
      <c r="D241" s="20" t="n"/>
      <c r="E241" s="16" t="n"/>
      <c r="F241" s="20" t="n"/>
      <c r="G241" s="16" t="n"/>
      <c r="H241" s="20" t="n"/>
      <c r="I241" s="23" t="n"/>
      <c r="J241" s="20" t="n"/>
      <c r="K241" s="20" t="n"/>
      <c r="L241" s="16" t="n"/>
    </row>
    <row r="242">
      <c r="A242" s="17" t="n"/>
      <c r="B242" s="16" t="n"/>
      <c r="C242" s="20" t="n"/>
      <c r="D242" s="20" t="n"/>
      <c r="E242" s="16" t="n"/>
      <c r="F242" s="20" t="n"/>
      <c r="G242" s="16" t="n"/>
      <c r="H242" s="20" t="n"/>
      <c r="I242" s="23" t="n"/>
      <c r="J242" s="20" t="n"/>
      <c r="K242" s="20" t="n"/>
      <c r="L242" s="16" t="n"/>
    </row>
    <row r="243">
      <c r="A243" s="17" t="n"/>
      <c r="B243" s="16" t="n"/>
      <c r="C243" s="20" t="n"/>
      <c r="D243" s="20" t="n"/>
      <c r="E243" s="16" t="n"/>
      <c r="F243" s="20" t="n"/>
      <c r="G243" s="16" t="n"/>
      <c r="H243" s="20" t="n"/>
      <c r="I243" s="23" t="n"/>
      <c r="J243" s="20" t="n"/>
      <c r="K243" s="20" t="n"/>
      <c r="L243" s="16" t="n"/>
    </row>
    <row r="244">
      <c r="A244" s="17" t="n"/>
      <c r="B244" s="16" t="n"/>
      <c r="C244" s="20" t="n"/>
      <c r="D244" s="20" t="n"/>
      <c r="E244" s="16" t="n"/>
      <c r="F244" s="20" t="n"/>
      <c r="G244" s="16" t="n"/>
      <c r="H244" s="20" t="n"/>
      <c r="I244" s="23" t="n"/>
      <c r="J244" s="20" t="n"/>
      <c r="K244" s="20" t="n"/>
      <c r="L244" s="16" t="n"/>
    </row>
    <row r="245">
      <c r="A245" s="17" t="n"/>
      <c r="B245" s="16" t="n"/>
      <c r="C245" s="20" t="n"/>
      <c r="D245" s="20" t="n"/>
      <c r="E245" s="16" t="n"/>
      <c r="F245" s="20" t="n"/>
      <c r="G245" s="16" t="n"/>
      <c r="H245" s="20" t="n"/>
      <c r="I245" s="23" t="n"/>
      <c r="J245" s="20" t="n"/>
      <c r="K245" s="20" t="n"/>
      <c r="L245" s="16" t="n"/>
    </row>
    <row r="246">
      <c r="A246" s="17" t="n"/>
      <c r="B246" s="16" t="n"/>
      <c r="C246" s="20" t="n"/>
      <c r="D246" s="20" t="n"/>
      <c r="E246" s="16" t="n"/>
      <c r="F246" s="20" t="n"/>
      <c r="G246" s="16" t="n"/>
      <c r="H246" s="20" t="n"/>
      <c r="I246" s="23" t="n"/>
      <c r="J246" s="20" t="n"/>
      <c r="K246" s="20" t="n"/>
      <c r="L246" s="16" t="n"/>
    </row>
    <row r="247">
      <c r="A247" s="17" t="n"/>
      <c r="B247" s="16" t="n"/>
      <c r="C247" s="20" t="n"/>
      <c r="D247" s="20" t="n"/>
      <c r="E247" s="16" t="n"/>
      <c r="F247" s="20" t="n"/>
      <c r="G247" s="16" t="n"/>
      <c r="H247" s="20" t="n"/>
      <c r="I247" s="23" t="n"/>
      <c r="J247" s="20" t="n"/>
      <c r="K247" s="20" t="n"/>
      <c r="L247" s="16" t="n"/>
    </row>
    <row r="248">
      <c r="A248" s="17" t="n"/>
      <c r="B248" s="16" t="n"/>
      <c r="C248" s="20" t="n"/>
      <c r="D248" s="20" t="n"/>
      <c r="E248" s="16" t="n"/>
      <c r="F248" s="20" t="n"/>
      <c r="G248" s="16" t="n"/>
      <c r="H248" s="20" t="n"/>
      <c r="I248" s="23" t="n"/>
      <c r="J248" s="20" t="n"/>
      <c r="K248" s="20" t="n"/>
      <c r="L248" s="16" t="n"/>
    </row>
    <row r="249">
      <c r="A249" s="17" t="n"/>
      <c r="B249" s="16" t="n"/>
      <c r="C249" s="20" t="n"/>
      <c r="D249" s="20" t="n"/>
      <c r="E249" s="16" t="n"/>
      <c r="F249" s="20" t="n"/>
      <c r="G249" s="16" t="n"/>
      <c r="H249" s="20" t="n"/>
      <c r="I249" s="23" t="n"/>
      <c r="J249" s="20" t="n"/>
      <c r="K249" s="20" t="n"/>
      <c r="L249" s="16" t="n"/>
    </row>
    <row r="250">
      <c r="A250" s="17" t="n"/>
      <c r="B250" s="16" t="n"/>
      <c r="C250" s="20" t="n"/>
      <c r="D250" s="20" t="n"/>
      <c r="E250" s="16" t="n"/>
      <c r="F250" s="20" t="n"/>
      <c r="G250" s="16" t="n"/>
      <c r="H250" s="20" t="n"/>
      <c r="I250" s="23" t="n"/>
      <c r="J250" s="20" t="n"/>
      <c r="K250" s="20" t="n"/>
      <c r="L250" s="16" t="n"/>
    </row>
    <row r="251">
      <c r="A251" s="17" t="n"/>
      <c r="B251" s="16" t="n"/>
      <c r="C251" s="20" t="n"/>
      <c r="D251" s="20" t="n"/>
      <c r="E251" s="16" t="n"/>
      <c r="F251" s="20" t="n"/>
      <c r="G251" s="16" t="n"/>
      <c r="H251" s="20" t="n"/>
      <c r="I251" s="23" t="n"/>
      <c r="J251" s="20" t="n"/>
      <c r="K251" s="20" t="n"/>
      <c r="L251" s="16" t="n"/>
    </row>
    <row r="252">
      <c r="A252" s="17" t="n"/>
      <c r="B252" s="16" t="n"/>
      <c r="C252" s="20" t="n"/>
      <c r="D252" s="20" t="n"/>
      <c r="E252" s="16" t="n"/>
      <c r="F252" s="20" t="n"/>
      <c r="G252" s="16" t="n"/>
      <c r="H252" s="20" t="n"/>
      <c r="I252" s="23" t="n"/>
      <c r="J252" s="20" t="n"/>
      <c r="K252" s="20" t="n"/>
      <c r="L252" s="16" t="n"/>
    </row>
    <row r="253">
      <c r="A253" s="17" t="n"/>
      <c r="B253" s="16" t="n"/>
      <c r="C253" s="20" t="n"/>
      <c r="D253" s="20" t="n"/>
      <c r="E253" s="16" t="n"/>
      <c r="F253" s="20" t="n"/>
      <c r="G253" s="16" t="n"/>
      <c r="H253" s="20" t="n"/>
      <c r="I253" s="23" t="n"/>
      <c r="J253" s="20" t="n"/>
      <c r="K253" s="20" t="n"/>
      <c r="L253" s="16" t="n"/>
    </row>
    <row r="254">
      <c r="A254" s="17" t="n"/>
      <c r="B254" s="16" t="n"/>
      <c r="C254" s="20" t="n"/>
      <c r="D254" s="20" t="n"/>
      <c r="E254" s="16" t="n"/>
      <c r="F254" s="20" t="n"/>
      <c r="G254" s="16" t="n"/>
      <c r="H254" s="20" t="n"/>
      <c r="I254" s="23" t="n"/>
      <c r="J254" s="20" t="n"/>
      <c r="K254" s="20" t="n"/>
      <c r="L254" s="16" t="n"/>
    </row>
    <row r="255">
      <c r="A255" s="17" t="n"/>
      <c r="B255" s="16" t="n"/>
      <c r="C255" s="20" t="n"/>
      <c r="D255" s="20" t="n"/>
      <c r="E255" s="16" t="n"/>
      <c r="F255" s="20" t="n"/>
      <c r="G255" s="16" t="n"/>
      <c r="H255" s="20" t="n"/>
      <c r="I255" s="23" t="n"/>
      <c r="J255" s="20" t="n"/>
      <c r="K255" s="20" t="n"/>
      <c r="L255" s="16" t="n"/>
    </row>
    <row r="256">
      <c r="A256" s="17" t="n"/>
      <c r="B256" s="16" t="n"/>
      <c r="C256" s="20" t="n"/>
      <c r="D256" s="20" t="n"/>
      <c r="E256" s="16" t="n"/>
      <c r="F256" s="20" t="n"/>
      <c r="G256" s="16" t="n"/>
      <c r="H256" s="20" t="n"/>
      <c r="I256" s="23" t="n"/>
      <c r="J256" s="20" t="n"/>
      <c r="K256" s="20" t="n"/>
      <c r="L256" s="16" t="n"/>
    </row>
    <row r="257">
      <c r="A257" s="17" t="n"/>
      <c r="B257" s="16" t="n"/>
      <c r="C257" s="20" t="n"/>
      <c r="D257" s="20" t="n"/>
      <c r="E257" s="16" t="n"/>
      <c r="F257" s="20" t="n"/>
      <c r="G257" s="16" t="n"/>
      <c r="H257" s="20" t="n"/>
      <c r="I257" s="23" t="n"/>
      <c r="J257" s="20" t="n"/>
      <c r="K257" s="20" t="n"/>
      <c r="L257" s="16" t="n"/>
    </row>
    <row r="258">
      <c r="A258" s="17" t="n"/>
      <c r="B258" s="16" t="n"/>
      <c r="C258" s="20" t="n"/>
      <c r="D258" s="20" t="n"/>
      <c r="E258" s="16" t="n"/>
      <c r="F258" s="20" t="n"/>
      <c r="G258" s="16" t="n"/>
      <c r="H258" s="20" t="n"/>
      <c r="I258" s="23" t="n"/>
      <c r="J258" s="20" t="n"/>
      <c r="K258" s="20" t="n"/>
      <c r="L258" s="16" t="n"/>
    </row>
    <row r="259">
      <c r="A259" s="17" t="n"/>
      <c r="B259" s="16" t="n"/>
      <c r="C259" s="20" t="n"/>
      <c r="D259" s="20" t="n"/>
      <c r="E259" s="16" t="n"/>
      <c r="F259" s="20" t="n"/>
      <c r="G259" s="16" t="n"/>
      <c r="H259" s="20" t="n"/>
      <c r="I259" s="23" t="n"/>
      <c r="J259" s="20" t="n"/>
      <c r="K259" s="20" t="n"/>
      <c r="L259" s="16" t="n"/>
    </row>
    <row r="260">
      <c r="A260" s="17" t="n"/>
      <c r="B260" s="16" t="n"/>
      <c r="C260" s="20" t="n"/>
      <c r="D260" s="20" t="n"/>
      <c r="E260" s="16" t="n"/>
      <c r="F260" s="20" t="n"/>
      <c r="G260" s="16" t="n"/>
      <c r="H260" s="20" t="n"/>
      <c r="I260" s="23" t="n"/>
      <c r="J260" s="20" t="n"/>
      <c r="K260" s="20" t="n"/>
      <c r="L260" s="16" t="n"/>
    </row>
    <row r="261">
      <c r="A261" s="17" t="n"/>
      <c r="B261" s="16" t="n"/>
      <c r="C261" s="20" t="n"/>
      <c r="D261" s="20" t="n"/>
      <c r="E261" s="16" t="n"/>
      <c r="F261" s="20" t="n"/>
      <c r="G261" s="16" t="n"/>
      <c r="H261" s="20" t="n"/>
      <c r="I261" s="23" t="n"/>
      <c r="J261" s="20" t="n"/>
      <c r="K261" s="20" t="n"/>
      <c r="L261" s="16" t="n"/>
    </row>
    <row r="262">
      <c r="A262" s="17" t="n"/>
      <c r="B262" s="16" t="n"/>
      <c r="C262" s="20" t="n"/>
      <c r="D262" s="20" t="n"/>
      <c r="E262" s="16" t="n"/>
      <c r="F262" s="20" t="n"/>
      <c r="G262" s="16" t="n"/>
      <c r="H262" s="20" t="n"/>
      <c r="I262" s="23" t="n"/>
      <c r="J262" s="20" t="n"/>
      <c r="K262" s="20" t="n"/>
      <c r="L262" s="16" t="n"/>
    </row>
    <row r="263">
      <c r="A263" s="17" t="n"/>
      <c r="B263" s="16" t="n"/>
      <c r="C263" s="20" t="n"/>
      <c r="D263" s="20" t="n"/>
      <c r="E263" s="16" t="n"/>
      <c r="F263" s="20" t="n"/>
      <c r="G263" s="16" t="n"/>
      <c r="H263" s="20" t="n"/>
      <c r="I263" s="23" t="n"/>
      <c r="J263" s="20" t="n"/>
      <c r="K263" s="20" t="n"/>
      <c r="L263" s="16" t="n"/>
    </row>
    <row r="264">
      <c r="A264" s="17" t="n"/>
      <c r="B264" s="16" t="n"/>
      <c r="C264" s="20" t="n"/>
      <c r="D264" s="20" t="n"/>
      <c r="E264" s="16" t="n"/>
      <c r="F264" s="20" t="n"/>
      <c r="G264" s="16" t="n"/>
      <c r="H264" s="20" t="n"/>
      <c r="I264" s="23" t="n"/>
      <c r="J264" s="20" t="n"/>
      <c r="K264" s="20" t="n"/>
      <c r="L264" s="16" t="n"/>
    </row>
    <row r="265">
      <c r="A265" s="17" t="n"/>
      <c r="B265" s="16" t="n"/>
      <c r="C265" s="20" t="n"/>
      <c r="D265" s="20" t="n"/>
      <c r="E265" s="16" t="n"/>
      <c r="F265" s="20" t="n"/>
      <c r="G265" s="16" t="n"/>
      <c r="H265" s="20" t="n"/>
      <c r="I265" s="23" t="n"/>
      <c r="J265" s="20" t="n"/>
      <c r="K265" s="20" t="n"/>
      <c r="L265" s="16" t="n"/>
    </row>
    <row r="266">
      <c r="A266" s="17" t="n"/>
      <c r="B266" s="16" t="n"/>
      <c r="C266" s="20" t="n"/>
      <c r="D266" s="20" t="n"/>
      <c r="E266" s="16" t="n"/>
      <c r="F266" s="20" t="n"/>
      <c r="G266" s="16" t="n"/>
      <c r="H266" s="20" t="n"/>
      <c r="I266" s="23" t="n"/>
      <c r="J266" s="20" t="n"/>
      <c r="K266" s="20" t="n"/>
      <c r="L266" s="16" t="n"/>
    </row>
    <row r="267">
      <c r="A267" s="17" t="n"/>
      <c r="B267" s="16" t="n"/>
      <c r="C267" s="20" t="n"/>
      <c r="D267" s="20" t="n"/>
      <c r="E267" s="16" t="n"/>
      <c r="F267" s="20" t="n"/>
      <c r="G267" s="16" t="n"/>
      <c r="H267" s="20" t="n"/>
      <c r="I267" s="23" t="n"/>
      <c r="J267" s="20" t="n"/>
      <c r="K267" s="20" t="n"/>
      <c r="L267" s="16" t="n"/>
    </row>
    <row r="268">
      <c r="A268" s="17" t="n"/>
      <c r="B268" s="16" t="n"/>
      <c r="C268" s="20" t="n"/>
      <c r="D268" s="20" t="n"/>
      <c r="E268" s="16" t="n"/>
      <c r="F268" s="20" t="n"/>
      <c r="G268" s="16" t="n"/>
      <c r="H268" s="20" t="n"/>
      <c r="I268" s="23" t="n"/>
      <c r="J268" s="20" t="n"/>
      <c r="K268" s="20" t="n"/>
      <c r="L268" s="16" t="n"/>
    </row>
    <row r="269">
      <c r="A269" s="17" t="n"/>
      <c r="B269" s="16" t="n"/>
      <c r="C269" s="20" t="n"/>
      <c r="D269" s="20" t="n"/>
      <c r="E269" s="16" t="n"/>
      <c r="F269" s="20" t="n"/>
      <c r="G269" s="16" t="n"/>
      <c r="H269" s="20" t="n"/>
      <c r="I269" s="23" t="n"/>
      <c r="J269" s="20" t="n"/>
      <c r="K269" s="20" t="n"/>
      <c r="L269" s="16" t="n"/>
    </row>
    <row r="270">
      <c r="A270" s="17" t="n"/>
      <c r="B270" s="16" t="n"/>
      <c r="C270" s="20" t="n"/>
      <c r="D270" s="20" t="n"/>
      <c r="E270" s="16" t="n"/>
      <c r="F270" s="20" t="n"/>
      <c r="G270" s="16" t="n"/>
      <c r="H270" s="20" t="n"/>
      <c r="I270" s="23" t="n"/>
      <c r="J270" s="20" t="n"/>
      <c r="K270" s="20" t="n"/>
      <c r="L270" s="16" t="n"/>
    </row>
    <row r="271">
      <c r="A271" s="17" t="n"/>
      <c r="B271" s="16" t="n"/>
      <c r="C271" s="20" t="n"/>
      <c r="D271" s="20" t="n"/>
      <c r="E271" s="16" t="n"/>
      <c r="F271" s="20" t="n"/>
      <c r="G271" s="16" t="n"/>
      <c r="H271" s="20" t="n"/>
      <c r="I271" s="23" t="n"/>
      <c r="J271" s="20" t="n"/>
      <c r="K271" s="20" t="n"/>
      <c r="L271" s="16" t="n"/>
    </row>
    <row r="272">
      <c r="A272" s="17" t="n"/>
      <c r="B272" s="16" t="n"/>
      <c r="C272" s="20" t="n"/>
      <c r="D272" s="20" t="n"/>
      <c r="E272" s="16" t="n"/>
      <c r="F272" s="20" t="n"/>
      <c r="G272" s="16" t="n"/>
      <c r="H272" s="20" t="n"/>
      <c r="I272" s="23" t="n"/>
      <c r="J272" s="20" t="n"/>
      <c r="K272" s="20" t="n"/>
      <c r="L272" s="16" t="n"/>
    </row>
    <row r="273">
      <c r="A273" s="17" t="n"/>
      <c r="B273" s="16" t="n"/>
      <c r="C273" s="20" t="n"/>
      <c r="D273" s="20" t="n"/>
      <c r="E273" s="16" t="n"/>
      <c r="F273" s="20" t="n"/>
      <c r="G273" s="16" t="n"/>
      <c r="H273" s="20" t="n"/>
      <c r="I273" s="23" t="n"/>
      <c r="J273" s="20" t="n"/>
      <c r="K273" s="20" t="n"/>
      <c r="L273" s="16" t="n"/>
    </row>
    <row r="274">
      <c r="A274" s="17" t="n"/>
      <c r="B274" s="16" t="n"/>
      <c r="C274" s="20" t="n"/>
      <c r="D274" s="20" t="n"/>
      <c r="E274" s="16" t="n"/>
      <c r="F274" s="20" t="n"/>
      <c r="G274" s="16" t="n"/>
      <c r="H274" s="20" t="n"/>
      <c r="I274" s="23" t="n"/>
      <c r="J274" s="20" t="n"/>
      <c r="K274" s="20" t="n"/>
      <c r="L274" s="16" t="n"/>
    </row>
    <row r="275">
      <c r="A275" s="17" t="n"/>
      <c r="B275" s="16" t="n"/>
      <c r="C275" s="20" t="n"/>
      <c r="D275" s="20" t="n"/>
      <c r="E275" s="16" t="n"/>
      <c r="F275" s="20" t="n"/>
      <c r="G275" s="16" t="n"/>
      <c r="H275" s="20" t="n"/>
      <c r="I275" s="23" t="n"/>
      <c r="J275" s="20" t="n"/>
      <c r="K275" s="20" t="n"/>
      <c r="L275" s="16" t="n"/>
    </row>
    <row r="276">
      <c r="A276" s="17" t="n"/>
      <c r="B276" s="16" t="n"/>
      <c r="C276" s="20" t="n"/>
      <c r="D276" s="20" t="n"/>
      <c r="E276" s="16" t="n"/>
      <c r="F276" s="20" t="n"/>
      <c r="G276" s="16" t="n"/>
      <c r="H276" s="20" t="n"/>
      <c r="I276" s="23" t="n"/>
      <c r="J276" s="20" t="n"/>
      <c r="K276" s="20" t="n"/>
      <c r="L276" s="16" t="n"/>
    </row>
    <row r="277">
      <c r="A277" s="17" t="n"/>
      <c r="B277" s="16" t="n"/>
      <c r="C277" s="20" t="n"/>
      <c r="D277" s="20" t="n"/>
      <c r="E277" s="16" t="n"/>
      <c r="F277" s="20" t="n"/>
      <c r="G277" s="16" t="n"/>
      <c r="H277" s="20" t="n"/>
      <c r="I277" s="23" t="n"/>
      <c r="J277" s="20" t="n"/>
      <c r="K277" s="20" t="n"/>
      <c r="L277" s="16" t="n"/>
    </row>
    <row r="278">
      <c r="A278" s="17" t="n"/>
      <c r="B278" s="16" t="n"/>
      <c r="C278" s="20" t="n"/>
      <c r="D278" s="20" t="n"/>
      <c r="E278" s="16" t="n"/>
      <c r="F278" s="20" t="n"/>
      <c r="G278" s="16" t="n"/>
      <c r="H278" s="20" t="n"/>
      <c r="I278" s="23" t="n"/>
      <c r="J278" s="20" t="n"/>
      <c r="K278" s="20" t="n"/>
      <c r="L278" s="16" t="n"/>
    </row>
    <row r="279">
      <c r="A279" s="17" t="n"/>
      <c r="B279" s="16" t="n"/>
      <c r="C279" s="20" t="n"/>
      <c r="D279" s="20" t="n"/>
      <c r="E279" s="16" t="n"/>
      <c r="F279" s="20" t="n"/>
      <c r="G279" s="16" t="n"/>
      <c r="H279" s="20" t="n"/>
      <c r="I279" s="23" t="n"/>
      <c r="J279" s="20" t="n"/>
      <c r="K279" s="20" t="n"/>
      <c r="L279" s="16" t="n"/>
    </row>
    <row r="280">
      <c r="A280" s="17" t="n"/>
      <c r="B280" s="16" t="n"/>
      <c r="C280" s="20" t="n"/>
      <c r="D280" s="20" t="n"/>
      <c r="E280" s="16" t="n"/>
      <c r="F280" s="20" t="n"/>
      <c r="G280" s="16" t="n"/>
      <c r="H280" s="20" t="n"/>
      <c r="I280" s="23" t="n"/>
      <c r="J280" s="20" t="n"/>
      <c r="K280" s="20" t="n"/>
      <c r="L280" s="16" t="n"/>
    </row>
    <row r="281">
      <c r="A281" s="17" t="n"/>
      <c r="B281" s="16" t="n"/>
      <c r="C281" s="20" t="n"/>
      <c r="D281" s="20" t="n"/>
      <c r="E281" s="16" t="n"/>
      <c r="F281" s="20" t="n"/>
      <c r="G281" s="16" t="n"/>
      <c r="H281" s="20" t="n"/>
      <c r="I281" s="23" t="n"/>
      <c r="J281" s="20" t="n"/>
      <c r="K281" s="20" t="n"/>
      <c r="L281" s="16" t="n"/>
    </row>
    <row r="282">
      <c r="A282" s="17" t="n"/>
      <c r="B282" s="16" t="n"/>
      <c r="C282" s="20" t="n"/>
      <c r="D282" s="20" t="n"/>
      <c r="E282" s="16" t="n"/>
      <c r="F282" s="20" t="n"/>
      <c r="G282" s="16" t="n"/>
      <c r="H282" s="20" t="n"/>
      <c r="I282" s="23" t="n"/>
      <c r="J282" s="20" t="n"/>
      <c r="K282" s="20" t="n"/>
      <c r="L282" s="16" t="n"/>
    </row>
    <row r="283">
      <c r="A283" s="17" t="n"/>
      <c r="B283" s="16" t="n"/>
      <c r="C283" s="20" t="n"/>
      <c r="D283" s="20" t="n"/>
      <c r="E283" s="16" t="n"/>
      <c r="F283" s="20" t="n"/>
      <c r="G283" s="16" t="n"/>
      <c r="H283" s="20" t="n"/>
      <c r="I283" s="23" t="n"/>
      <c r="J283" s="20" t="n"/>
      <c r="K283" s="20" t="n"/>
      <c r="L283" s="16" t="n"/>
    </row>
    <row r="284">
      <c r="A284" s="17" t="n"/>
      <c r="B284" s="16" t="n"/>
      <c r="C284" s="20" t="n"/>
      <c r="D284" s="20" t="n"/>
      <c r="E284" s="16" t="n"/>
      <c r="F284" s="20" t="n"/>
      <c r="G284" s="16" t="n"/>
      <c r="H284" s="20" t="n"/>
      <c r="I284" s="23" t="n"/>
      <c r="J284" s="20" t="n"/>
      <c r="K284" s="20" t="n"/>
      <c r="L284" s="16" t="n"/>
    </row>
    <row r="285">
      <c r="A285" s="17" t="n"/>
      <c r="B285" s="16" t="n"/>
      <c r="C285" s="20" t="n"/>
      <c r="D285" s="20" t="n"/>
      <c r="E285" s="16" t="n"/>
      <c r="F285" s="20" t="n"/>
      <c r="G285" s="16" t="n"/>
      <c r="H285" s="20" t="n"/>
      <c r="I285" s="23" t="n"/>
      <c r="J285" s="20" t="n"/>
      <c r="K285" s="20" t="n"/>
      <c r="L285" s="16" t="n"/>
    </row>
    <row r="286">
      <c r="A286" s="17" t="n"/>
      <c r="B286" s="16" t="n"/>
      <c r="C286" s="20" t="n"/>
      <c r="D286" s="20" t="n"/>
      <c r="E286" s="16" t="n"/>
      <c r="F286" s="20" t="n"/>
      <c r="G286" s="16" t="n"/>
      <c r="H286" s="20" t="n"/>
      <c r="I286" s="23" t="n"/>
      <c r="J286" s="20" t="n"/>
      <c r="K286" s="20" t="n"/>
      <c r="L286" s="16" t="n"/>
    </row>
    <row r="287">
      <c r="A287" s="17" t="n"/>
      <c r="B287" s="16" t="n"/>
      <c r="C287" s="20" t="n"/>
      <c r="D287" s="20" t="n"/>
      <c r="E287" s="16" t="n"/>
      <c r="F287" s="20" t="n"/>
      <c r="G287" s="16" t="n"/>
      <c r="H287" s="20" t="n"/>
      <c r="I287" s="23" t="n"/>
      <c r="J287" s="20" t="n"/>
      <c r="K287" s="20" t="n"/>
      <c r="L287" s="16" t="n"/>
    </row>
    <row r="288">
      <c r="A288" s="17" t="n"/>
      <c r="B288" s="16" t="n"/>
      <c r="C288" s="20" t="n"/>
      <c r="D288" s="20" t="n"/>
      <c r="E288" s="16" t="n"/>
      <c r="F288" s="20" t="n"/>
      <c r="G288" s="16" t="n"/>
      <c r="H288" s="20" t="n"/>
      <c r="I288" s="23" t="n"/>
      <c r="J288" s="20" t="n"/>
      <c r="K288" s="20" t="n"/>
      <c r="L288" s="16" t="n"/>
    </row>
    <row r="289">
      <c r="A289" s="17" t="n"/>
      <c r="B289" s="16" t="n"/>
      <c r="C289" s="20" t="n"/>
      <c r="D289" s="20" t="n"/>
      <c r="E289" s="16" t="n"/>
      <c r="F289" s="20" t="n"/>
      <c r="G289" s="16" t="n"/>
      <c r="H289" s="20" t="n"/>
      <c r="I289" s="23" t="n"/>
      <c r="J289" s="20" t="n"/>
      <c r="K289" s="20" t="n"/>
      <c r="L289" s="16" t="n"/>
    </row>
    <row r="290">
      <c r="A290" s="17" t="n"/>
      <c r="B290" s="16" t="n"/>
      <c r="C290" s="20" t="n"/>
      <c r="D290" s="20" t="n"/>
      <c r="E290" s="16" t="n"/>
      <c r="F290" s="20" t="n"/>
      <c r="G290" s="16" t="n"/>
      <c r="H290" s="20" t="n"/>
      <c r="I290" s="23" t="n"/>
      <c r="J290" s="20" t="n"/>
      <c r="K290" s="20" t="n"/>
      <c r="L290" s="16" t="n"/>
    </row>
    <row r="291">
      <c r="A291" s="17" t="n"/>
      <c r="B291" s="16" t="n"/>
      <c r="C291" s="20" t="n"/>
      <c r="D291" s="20" t="n"/>
      <c r="E291" s="16" t="n"/>
      <c r="F291" s="20" t="n"/>
      <c r="G291" s="16" t="n"/>
      <c r="H291" s="20" t="n"/>
      <c r="I291" s="23" t="n"/>
      <c r="J291" s="20" t="n"/>
      <c r="K291" s="20" t="n"/>
      <c r="L291" s="16" t="n"/>
    </row>
    <row r="292">
      <c r="A292" s="17" t="n"/>
      <c r="B292" s="16" t="n"/>
      <c r="C292" s="20" t="n"/>
      <c r="D292" s="20" t="n"/>
      <c r="E292" s="16" t="n"/>
      <c r="F292" s="20" t="n"/>
      <c r="G292" s="16" t="n"/>
      <c r="H292" s="20" t="n"/>
      <c r="I292" s="23" t="n"/>
      <c r="J292" s="20" t="n"/>
      <c r="K292" s="20" t="n"/>
      <c r="L292" s="16" t="n"/>
    </row>
    <row r="293">
      <c r="A293" s="17" t="n"/>
      <c r="B293" s="16" t="n"/>
      <c r="C293" s="20" t="n"/>
      <c r="D293" s="20" t="n"/>
      <c r="E293" s="16" t="n"/>
      <c r="F293" s="20" t="n"/>
      <c r="G293" s="16" t="n"/>
      <c r="H293" s="20" t="n"/>
      <c r="I293" s="23" t="n"/>
      <c r="J293" s="20" t="n"/>
      <c r="K293" s="20" t="n"/>
      <c r="L293" s="16" t="n"/>
    </row>
    <row r="294">
      <c r="A294" s="17" t="n"/>
      <c r="B294" s="16" t="n"/>
      <c r="C294" s="20" t="n"/>
      <c r="D294" s="20" t="n"/>
      <c r="E294" s="16" t="n"/>
      <c r="F294" s="20" t="n"/>
      <c r="G294" s="16" t="n"/>
      <c r="H294" s="20" t="n"/>
      <c r="I294" s="23" t="n"/>
      <c r="J294" s="20" t="n"/>
      <c r="K294" s="20" t="n"/>
      <c r="L294" s="16" t="n"/>
    </row>
    <row r="295">
      <c r="A295" s="17" t="n"/>
      <c r="B295" s="16" t="n"/>
      <c r="C295" s="20" t="n"/>
      <c r="D295" s="20" t="n"/>
      <c r="E295" s="16" t="n"/>
      <c r="F295" s="20" t="n"/>
      <c r="G295" s="16" t="n"/>
      <c r="H295" s="20" t="n"/>
      <c r="I295" s="23" t="n"/>
      <c r="J295" s="20" t="n"/>
      <c r="K295" s="20" t="n"/>
      <c r="L295" s="16" t="n"/>
    </row>
    <row r="296">
      <c r="A296" s="17" t="n"/>
      <c r="B296" s="16" t="n"/>
      <c r="C296" s="20" t="n"/>
      <c r="D296" s="20" t="n"/>
      <c r="E296" s="16" t="n"/>
      <c r="F296" s="20" t="n"/>
      <c r="G296" s="16" t="n"/>
      <c r="H296" s="20" t="n"/>
      <c r="I296" s="23" t="n"/>
      <c r="J296" s="20" t="n"/>
      <c r="K296" s="20" t="n"/>
      <c r="L296" s="16" t="n"/>
    </row>
    <row r="297">
      <c r="A297" s="17" t="n"/>
      <c r="B297" s="16" t="n"/>
      <c r="C297" s="20" t="n"/>
      <c r="D297" s="20" t="n"/>
      <c r="E297" s="16" t="n"/>
      <c r="F297" s="20" t="n"/>
      <c r="G297" s="16" t="n"/>
      <c r="H297" s="20" t="n"/>
      <c r="I297" s="23" t="n"/>
      <c r="J297" s="20" t="n"/>
      <c r="K297" s="20" t="n"/>
      <c r="L297" s="16" t="n"/>
    </row>
    <row r="298">
      <c r="A298" s="17" t="n"/>
      <c r="B298" s="16" t="n"/>
      <c r="C298" s="20" t="n"/>
      <c r="D298" s="20" t="n"/>
      <c r="E298" s="16" t="n"/>
      <c r="F298" s="20" t="n"/>
      <c r="G298" s="16" t="n"/>
      <c r="H298" s="20" t="n"/>
      <c r="I298" s="23" t="n"/>
      <c r="J298" s="20" t="n"/>
      <c r="K298" s="20" t="n"/>
      <c r="L298" s="16" t="n"/>
    </row>
    <row r="299">
      <c r="A299" s="17" t="n"/>
      <c r="B299" s="16" t="n"/>
      <c r="C299" s="20" t="n"/>
      <c r="D299" s="20" t="n"/>
      <c r="E299" s="16" t="n"/>
      <c r="F299" s="20" t="n"/>
      <c r="G299" s="16" t="n"/>
      <c r="H299" s="20" t="n"/>
      <c r="I299" s="23" t="n"/>
      <c r="J299" s="20" t="n"/>
      <c r="K299" s="20" t="n"/>
      <c r="L299" s="16" t="n"/>
    </row>
    <row r="300">
      <c r="A300" s="17" t="n"/>
      <c r="B300" s="16" t="n"/>
      <c r="C300" s="20" t="n"/>
      <c r="D300" s="20" t="n"/>
      <c r="E300" s="16" t="n"/>
      <c r="F300" s="20" t="n"/>
      <c r="G300" s="16" t="n"/>
      <c r="H300" s="20" t="n"/>
      <c r="I300" s="23" t="n"/>
      <c r="J300" s="20" t="n"/>
      <c r="K300" s="20" t="n"/>
      <c r="L300" s="16" t="n"/>
    </row>
    <row r="301">
      <c r="A301" s="17" t="n"/>
      <c r="B301" s="16" t="n"/>
      <c r="C301" s="20" t="n"/>
      <c r="D301" s="20" t="n"/>
      <c r="E301" s="16" t="n"/>
      <c r="F301" s="20" t="n"/>
      <c r="G301" s="16" t="n"/>
      <c r="H301" s="20" t="n"/>
      <c r="I301" s="23" t="n"/>
      <c r="J301" s="20" t="n"/>
      <c r="K301" s="20" t="n"/>
      <c r="L301" s="16" t="n"/>
    </row>
    <row r="302">
      <c r="A302" s="17" t="n"/>
      <c r="B302" s="16" t="n"/>
      <c r="C302" s="20" t="n"/>
      <c r="D302" s="20" t="n"/>
      <c r="E302" s="16" t="n"/>
      <c r="F302" s="20" t="n"/>
      <c r="G302" s="16" t="n"/>
      <c r="H302" s="20" t="n"/>
      <c r="I302" s="23" t="n"/>
      <c r="J302" s="20" t="n"/>
      <c r="K302" s="20" t="n"/>
      <c r="L302" s="16" t="n"/>
    </row>
    <row r="303">
      <c r="A303" s="17" t="n"/>
      <c r="B303" s="16" t="n"/>
      <c r="C303" s="20" t="n"/>
      <c r="D303" s="20" t="n"/>
      <c r="E303" s="16" t="n"/>
      <c r="F303" s="20" t="n"/>
      <c r="G303" s="16" t="n"/>
      <c r="H303" s="20" t="n"/>
      <c r="I303" s="23" t="n"/>
      <c r="J303" s="20" t="n"/>
      <c r="K303" s="20" t="n"/>
      <c r="L303" s="16" t="n"/>
    </row>
    <row r="304">
      <c r="A304" s="17" t="n"/>
      <c r="B304" s="16" t="n"/>
      <c r="C304" s="20" t="n"/>
      <c r="D304" s="20" t="n"/>
      <c r="E304" s="16" t="n"/>
      <c r="F304" s="20" t="n"/>
      <c r="G304" s="16" t="n"/>
      <c r="H304" s="20" t="n"/>
      <c r="I304" s="23" t="n"/>
      <c r="J304" s="20" t="n"/>
      <c r="K304" s="20" t="n"/>
      <c r="L304" s="16" t="n"/>
    </row>
    <row r="305">
      <c r="A305" s="17" t="n"/>
      <c r="B305" s="16" t="n"/>
      <c r="C305" s="20" t="n"/>
      <c r="D305" s="20" t="n"/>
      <c r="E305" s="16" t="n"/>
      <c r="F305" s="20" t="n"/>
      <c r="G305" s="16" t="n"/>
      <c r="H305" s="20" t="n"/>
      <c r="I305" s="23" t="n"/>
      <c r="J305" s="20" t="n"/>
      <c r="K305" s="20" t="n"/>
      <c r="L305" s="16" t="n"/>
    </row>
    <row r="306">
      <c r="A306" s="17" t="n"/>
      <c r="B306" s="16" t="n"/>
      <c r="C306" s="20" t="n"/>
      <c r="D306" s="20" t="n"/>
      <c r="E306" s="16" t="n"/>
      <c r="F306" s="20" t="n"/>
      <c r="G306" s="16" t="n"/>
      <c r="H306" s="20" t="n"/>
      <c r="I306" s="23" t="n"/>
      <c r="J306" s="20" t="n"/>
      <c r="K306" s="20" t="n"/>
      <c r="L306" s="16" t="n"/>
    </row>
    <row r="307">
      <c r="A307" s="17" t="n"/>
      <c r="B307" s="16" t="n"/>
      <c r="C307" s="20" t="n"/>
      <c r="D307" s="20" t="n"/>
      <c r="E307" s="16" t="n"/>
      <c r="F307" s="20" t="n"/>
      <c r="G307" s="16" t="n"/>
      <c r="H307" s="20" t="n"/>
      <c r="I307" s="23" t="n"/>
      <c r="J307" s="20" t="n"/>
      <c r="K307" s="20" t="n"/>
      <c r="L307" s="16" t="n"/>
    </row>
    <row r="308">
      <c r="A308" s="17" t="n"/>
      <c r="B308" s="16" t="n"/>
      <c r="C308" s="20" t="n"/>
      <c r="D308" s="20" t="n"/>
      <c r="E308" s="16" t="n"/>
      <c r="F308" s="20" t="n"/>
      <c r="G308" s="16" t="n"/>
      <c r="H308" s="20" t="n"/>
      <c r="I308" s="23" t="n"/>
      <c r="J308" s="20" t="n"/>
      <c r="K308" s="20" t="n"/>
      <c r="L308" s="16" t="n"/>
    </row>
    <row r="309">
      <c r="A309" s="17" t="n"/>
      <c r="B309" s="16" t="n"/>
      <c r="C309" s="20" t="n"/>
      <c r="D309" s="20" t="n"/>
      <c r="E309" s="16" t="n"/>
      <c r="F309" s="20" t="n"/>
      <c r="G309" s="16" t="n"/>
      <c r="H309" s="20" t="n"/>
      <c r="I309" s="23" t="n"/>
      <c r="J309" s="20" t="n"/>
      <c r="K309" s="20" t="n"/>
      <c r="L309" s="16" t="n"/>
    </row>
    <row r="310">
      <c r="A310" s="17" t="n"/>
      <c r="B310" s="16" t="n"/>
      <c r="C310" s="20" t="n"/>
      <c r="D310" s="20" t="n"/>
      <c r="E310" s="16" t="n"/>
      <c r="F310" s="20" t="n"/>
      <c r="G310" s="16" t="n"/>
      <c r="H310" s="20" t="n"/>
      <c r="I310" s="23" t="n"/>
      <c r="J310" s="20" t="n"/>
      <c r="K310" s="20" t="n"/>
      <c r="L310" s="16" t="n"/>
    </row>
    <row r="311">
      <c r="A311" s="17" t="n"/>
      <c r="B311" s="16" t="n"/>
      <c r="C311" s="20" t="n"/>
      <c r="D311" s="20" t="n"/>
      <c r="E311" s="16" t="n"/>
      <c r="F311" s="20" t="n"/>
      <c r="G311" s="16" t="n"/>
      <c r="H311" s="20" t="n"/>
      <c r="I311" s="23" t="n"/>
      <c r="J311" s="20" t="n"/>
      <c r="K311" s="20" t="n"/>
      <c r="L311" s="16" t="n"/>
    </row>
    <row r="312">
      <c r="A312" s="17" t="n"/>
      <c r="B312" s="16" t="n"/>
      <c r="C312" s="20" t="n"/>
      <c r="D312" s="20" t="n"/>
      <c r="E312" s="16" t="n"/>
      <c r="F312" s="20" t="n"/>
      <c r="G312" s="16" t="n"/>
      <c r="H312" s="20" t="n"/>
      <c r="I312" s="23" t="n"/>
      <c r="J312" s="20" t="n"/>
      <c r="K312" s="20" t="n"/>
      <c r="L312" s="16" t="n"/>
    </row>
    <row r="313">
      <c r="A313" s="17" t="n"/>
      <c r="B313" s="16" t="n"/>
      <c r="C313" s="20" t="n"/>
      <c r="D313" s="20" t="n"/>
      <c r="E313" s="16" t="n"/>
      <c r="F313" s="20" t="n"/>
      <c r="G313" s="16" t="n"/>
      <c r="H313" s="20" t="n"/>
      <c r="I313" s="23" t="n"/>
      <c r="J313" s="20" t="n"/>
      <c r="K313" s="20" t="n"/>
      <c r="L313" s="16" t="n"/>
    </row>
    <row r="314">
      <c r="A314" s="17" t="n"/>
      <c r="B314" s="16" t="n"/>
      <c r="C314" s="20" t="n"/>
      <c r="D314" s="20" t="n"/>
      <c r="E314" s="16" t="n"/>
      <c r="F314" s="20" t="n"/>
      <c r="G314" s="16" t="n"/>
      <c r="H314" s="20" t="n"/>
      <c r="I314" s="23" t="n"/>
      <c r="J314" s="20" t="n"/>
      <c r="K314" s="20" t="n"/>
      <c r="L314" s="16" t="n"/>
    </row>
    <row r="315">
      <c r="A315" s="17" t="n"/>
      <c r="B315" s="16" t="n"/>
      <c r="C315" s="20" t="n"/>
      <c r="D315" s="20" t="n"/>
      <c r="E315" s="16" t="n"/>
      <c r="F315" s="20" t="n"/>
      <c r="G315" s="16" t="n"/>
      <c r="H315" s="20" t="n"/>
      <c r="I315" s="23" t="n"/>
      <c r="J315" s="20" t="n"/>
      <c r="K315" s="20" t="n"/>
      <c r="L315" s="16" t="n"/>
    </row>
    <row r="316">
      <c r="A316" s="17" t="n"/>
      <c r="B316" s="16" t="n"/>
      <c r="C316" s="20" t="n"/>
      <c r="D316" s="20" t="n"/>
      <c r="E316" s="16" t="n"/>
      <c r="F316" s="20" t="n"/>
      <c r="G316" s="16" t="n"/>
      <c r="H316" s="20" t="n"/>
      <c r="I316" s="23" t="n"/>
      <c r="J316" s="20" t="n"/>
      <c r="K316" s="20" t="n"/>
      <c r="L316" s="16" t="n"/>
    </row>
    <row r="317">
      <c r="A317" s="17" t="n"/>
      <c r="B317" s="16" t="n"/>
      <c r="C317" s="20" t="n"/>
      <c r="D317" s="20" t="n"/>
      <c r="E317" s="16" t="n"/>
      <c r="F317" s="20" t="n"/>
      <c r="G317" s="16" t="n"/>
      <c r="H317" s="20" t="n"/>
      <c r="I317" s="23" t="n"/>
      <c r="J317" s="20" t="n"/>
      <c r="K317" s="20" t="n"/>
      <c r="L317" s="16" t="n"/>
    </row>
    <row r="318">
      <c r="A318" s="17" t="n"/>
      <c r="B318" s="16" t="n"/>
      <c r="C318" s="20" t="n"/>
      <c r="D318" s="20" t="n"/>
      <c r="E318" s="16" t="n"/>
      <c r="F318" s="20" t="n"/>
      <c r="G318" s="16" t="n"/>
      <c r="H318" s="20" t="n"/>
      <c r="I318" s="23" t="n"/>
      <c r="J318" s="20" t="n"/>
      <c r="K318" s="20" t="n"/>
      <c r="L318" s="16" t="n"/>
    </row>
    <row r="319">
      <c r="A319" s="17" t="n"/>
      <c r="B319" s="16" t="n"/>
      <c r="C319" s="20" t="n"/>
      <c r="D319" s="20" t="n"/>
      <c r="E319" s="16" t="n"/>
      <c r="F319" s="20" t="n"/>
      <c r="G319" s="16" t="n"/>
      <c r="H319" s="20" t="n"/>
      <c r="I319" s="23" t="n"/>
      <c r="J319" s="20" t="n"/>
      <c r="K319" s="20" t="n"/>
      <c r="L319" s="16" t="n"/>
    </row>
    <row r="320">
      <c r="A320" s="17" t="n"/>
      <c r="B320" s="16" t="n"/>
      <c r="C320" s="20" t="n"/>
      <c r="D320" s="20" t="n"/>
      <c r="E320" s="16" t="n"/>
      <c r="F320" s="20" t="n"/>
      <c r="G320" s="16" t="n"/>
      <c r="H320" s="20" t="n"/>
      <c r="I320" s="23" t="n"/>
      <c r="J320" s="20" t="n"/>
      <c r="K320" s="20" t="n"/>
      <c r="L320" s="16" t="n"/>
    </row>
    <row r="321">
      <c r="A321" s="17" t="n"/>
      <c r="B321" s="16" t="n"/>
      <c r="C321" s="20" t="n"/>
      <c r="D321" s="20" t="n"/>
      <c r="E321" s="16" t="n"/>
      <c r="F321" s="20" t="n"/>
      <c r="G321" s="16" t="n"/>
      <c r="H321" s="20" t="n"/>
      <c r="I321" s="23" t="n"/>
      <c r="J321" s="20" t="n"/>
      <c r="K321" s="20" t="n"/>
      <c r="L321" s="16" t="n"/>
    </row>
    <row r="322">
      <c r="A322" s="17" t="n"/>
      <c r="B322" s="16" t="n"/>
      <c r="C322" s="20" t="n"/>
      <c r="D322" s="20" t="n"/>
      <c r="E322" s="16" t="n"/>
      <c r="F322" s="20" t="n"/>
      <c r="G322" s="16" t="n"/>
      <c r="H322" s="20" t="n"/>
      <c r="I322" s="23" t="n"/>
      <c r="J322" s="20" t="n"/>
      <c r="K322" s="20" t="n"/>
      <c r="L322" s="16" t="n"/>
    </row>
    <row r="323">
      <c r="A323" s="17" t="n"/>
      <c r="B323" s="16" t="n"/>
      <c r="C323" s="20" t="n"/>
      <c r="D323" s="20" t="n"/>
      <c r="E323" s="16" t="n"/>
      <c r="F323" s="20" t="n"/>
      <c r="G323" s="16" t="n"/>
      <c r="H323" s="20" t="n"/>
      <c r="I323" s="23" t="n"/>
      <c r="J323" s="20" t="n"/>
      <c r="K323" s="20" t="n"/>
      <c r="L323" s="16" t="n"/>
    </row>
    <row r="324">
      <c r="A324" s="17" t="n"/>
      <c r="B324" s="16" t="n"/>
      <c r="C324" s="20" t="n"/>
      <c r="D324" s="20" t="n"/>
      <c r="E324" s="16" t="n"/>
      <c r="F324" s="20" t="n"/>
      <c r="G324" s="16" t="n"/>
      <c r="H324" s="20" t="n"/>
      <c r="I324" s="23" t="n"/>
      <c r="J324" s="20" t="n"/>
      <c r="K324" s="20" t="n"/>
      <c r="L324" s="16" t="n"/>
    </row>
    <row r="325">
      <c r="A325" s="17" t="n"/>
      <c r="B325" s="16" t="n"/>
      <c r="C325" s="20" t="n"/>
      <c r="D325" s="20" t="n"/>
      <c r="E325" s="16" t="n"/>
      <c r="F325" s="20" t="n"/>
      <c r="G325" s="16" t="n"/>
      <c r="H325" s="20" t="n"/>
      <c r="I325" s="23" t="n"/>
      <c r="J325" s="20" t="n"/>
      <c r="K325" s="20" t="n"/>
      <c r="L325" s="16" t="n"/>
    </row>
    <row r="326">
      <c r="A326" s="17" t="n"/>
      <c r="B326" s="16" t="n"/>
      <c r="C326" s="20" t="n"/>
      <c r="D326" s="20" t="n"/>
      <c r="E326" s="16" t="n"/>
      <c r="F326" s="20" t="n"/>
      <c r="G326" s="16" t="n"/>
      <c r="H326" s="20" t="n"/>
      <c r="I326" s="23" t="n"/>
      <c r="J326" s="20" t="n"/>
      <c r="K326" s="20" t="n"/>
      <c r="L326" s="16" t="n"/>
    </row>
    <row r="327">
      <c r="A327" s="17" t="n"/>
      <c r="B327" s="16" t="n"/>
      <c r="C327" s="20" t="n"/>
      <c r="D327" s="20" t="n"/>
      <c r="E327" s="16" t="n"/>
      <c r="F327" s="20" t="n"/>
      <c r="G327" s="16" t="n"/>
      <c r="H327" s="20" t="n"/>
      <c r="I327" s="23" t="n"/>
      <c r="J327" s="20" t="n"/>
      <c r="K327" s="20" t="n"/>
      <c r="L327" s="16" t="n"/>
    </row>
    <row r="328">
      <c r="A328" s="17" t="n"/>
      <c r="B328" s="16" t="n"/>
      <c r="C328" s="20" t="n"/>
      <c r="D328" s="20" t="n"/>
      <c r="E328" s="16" t="n"/>
      <c r="F328" s="20" t="n"/>
      <c r="G328" s="16" t="n"/>
      <c r="H328" s="20" t="n"/>
      <c r="I328" s="23" t="n"/>
      <c r="J328" s="20" t="n"/>
      <c r="K328" s="20" t="n"/>
      <c r="L328" s="16" t="n"/>
    </row>
    <row r="329">
      <c r="A329" s="17" t="n"/>
      <c r="B329" s="16" t="n"/>
      <c r="C329" s="20" t="n"/>
      <c r="D329" s="20" t="n"/>
      <c r="E329" s="16" t="n"/>
      <c r="F329" s="20" t="n"/>
      <c r="G329" s="16" t="n"/>
      <c r="H329" s="20" t="n"/>
      <c r="I329" s="23" t="n"/>
      <c r="J329" s="20" t="n"/>
      <c r="K329" s="20" t="n"/>
      <c r="L329" s="16" t="n"/>
    </row>
    <row r="330">
      <c r="A330" s="17" t="n"/>
      <c r="B330" s="16" t="n"/>
      <c r="C330" s="20" t="n"/>
      <c r="D330" s="20" t="n"/>
      <c r="E330" s="16" t="n"/>
      <c r="F330" s="20" t="n"/>
      <c r="G330" s="16" t="n"/>
      <c r="H330" s="20" t="n"/>
      <c r="I330" s="23" t="n"/>
      <c r="J330" s="20" t="n"/>
      <c r="K330" s="20" t="n"/>
      <c r="L330" s="16" t="n"/>
    </row>
    <row r="331">
      <c r="A331" s="17" t="n"/>
      <c r="B331" s="16" t="n"/>
      <c r="C331" s="20" t="n"/>
      <c r="D331" s="20" t="n"/>
      <c r="E331" s="16" t="n"/>
      <c r="F331" s="20" t="n"/>
      <c r="G331" s="16" t="n"/>
      <c r="H331" s="20" t="n"/>
      <c r="I331" s="23" t="n"/>
      <c r="J331" s="20" t="n"/>
      <c r="K331" s="20" t="n"/>
      <c r="L331" s="16" t="n"/>
    </row>
    <row r="332">
      <c r="A332" s="17" t="n"/>
      <c r="B332" s="16" t="n"/>
      <c r="C332" s="20" t="n"/>
      <c r="D332" s="20" t="n"/>
      <c r="E332" s="16" t="n"/>
      <c r="F332" s="20" t="n"/>
      <c r="G332" s="16" t="n"/>
      <c r="H332" s="20" t="n"/>
      <c r="I332" s="23" t="n"/>
      <c r="J332" s="20" t="n"/>
      <c r="K332" s="20" t="n"/>
      <c r="L332" s="16" t="n"/>
    </row>
    <row r="333">
      <c r="A333" s="17" t="n"/>
      <c r="B333" s="16" t="n"/>
      <c r="C333" s="20" t="n"/>
      <c r="D333" s="20" t="n"/>
      <c r="E333" s="16" t="n"/>
      <c r="F333" s="20" t="n"/>
      <c r="G333" s="16" t="n"/>
      <c r="H333" s="20" t="n"/>
      <c r="I333" s="23" t="n"/>
      <c r="J333" s="20" t="n"/>
      <c r="K333" s="20" t="n"/>
      <c r="L333" s="16" t="n"/>
    </row>
    <row r="334">
      <c r="A334" s="17" t="n"/>
      <c r="B334" s="16" t="n"/>
      <c r="C334" s="20" t="n"/>
      <c r="D334" s="20" t="n"/>
      <c r="E334" s="16" t="n"/>
      <c r="F334" s="20" t="n"/>
      <c r="G334" s="16" t="n"/>
      <c r="H334" s="20" t="n"/>
      <c r="I334" s="23" t="n"/>
      <c r="J334" s="20" t="n"/>
      <c r="K334" s="20" t="n"/>
      <c r="L334" s="16" t="n"/>
    </row>
    <row r="335">
      <c r="A335" s="17" t="n"/>
      <c r="B335" s="16" t="n"/>
      <c r="C335" s="20" t="n"/>
      <c r="D335" s="20" t="n"/>
      <c r="E335" s="16" t="n"/>
      <c r="F335" s="20" t="n"/>
      <c r="G335" s="16" t="n"/>
      <c r="H335" s="20" t="n"/>
      <c r="I335" s="23" t="n"/>
      <c r="J335" s="20" t="n"/>
      <c r="K335" s="20" t="n"/>
      <c r="L335" s="16" t="n"/>
    </row>
    <row r="336">
      <c r="A336" s="17" t="n"/>
      <c r="B336" s="16" t="n"/>
      <c r="C336" s="20" t="n"/>
      <c r="D336" s="20" t="n"/>
      <c r="E336" s="16" t="n"/>
      <c r="F336" s="20" t="n"/>
      <c r="G336" s="16" t="n"/>
      <c r="H336" s="20" t="n"/>
      <c r="I336" s="23" t="n"/>
      <c r="J336" s="20" t="n"/>
      <c r="K336" s="20" t="n"/>
      <c r="L336" s="16" t="n"/>
    </row>
    <row r="337">
      <c r="A337" s="17" t="n"/>
      <c r="B337" s="16" t="n"/>
      <c r="C337" s="20" t="n"/>
      <c r="D337" s="20" t="n"/>
      <c r="E337" s="16" t="n"/>
      <c r="F337" s="20" t="n"/>
      <c r="G337" s="16" t="n"/>
      <c r="H337" s="20" t="n"/>
      <c r="I337" s="23" t="n"/>
      <c r="J337" s="20" t="n"/>
      <c r="K337" s="20" t="n"/>
      <c r="L337" s="16" t="n"/>
    </row>
    <row r="338">
      <c r="A338" s="17" t="n"/>
      <c r="B338" s="16" t="n"/>
      <c r="C338" s="20" t="n"/>
      <c r="D338" s="20" t="n"/>
      <c r="E338" s="16" t="n"/>
      <c r="F338" s="20" t="n"/>
      <c r="G338" s="16" t="n"/>
      <c r="H338" s="20" t="n"/>
      <c r="I338" s="23" t="n"/>
      <c r="J338" s="20" t="n"/>
      <c r="K338" s="20" t="n"/>
      <c r="L338" s="16" t="n"/>
    </row>
    <row r="339">
      <c r="A339" s="17" t="n"/>
      <c r="B339" s="16" t="n"/>
      <c r="C339" s="20" t="n"/>
      <c r="D339" s="20" t="n"/>
      <c r="E339" s="16" t="n"/>
      <c r="F339" s="20" t="n"/>
      <c r="G339" s="16" t="n"/>
      <c r="H339" s="20" t="n"/>
      <c r="I339" s="23" t="n"/>
      <c r="J339" s="20" t="n"/>
      <c r="K339" s="20" t="n"/>
      <c r="L339" s="16" t="n"/>
    </row>
    <row r="340">
      <c r="A340" s="17" t="n"/>
      <c r="B340" s="16" t="n"/>
      <c r="C340" s="20" t="n"/>
      <c r="D340" s="20" t="n"/>
      <c r="E340" s="16" t="n"/>
      <c r="F340" s="20" t="n"/>
      <c r="G340" s="16" t="n"/>
      <c r="H340" s="20" t="n"/>
      <c r="I340" s="23" t="n"/>
      <c r="J340" s="20" t="n"/>
      <c r="K340" s="20" t="n"/>
      <c r="L340" s="16" t="n"/>
    </row>
    <row r="341">
      <c r="A341" s="17" t="n"/>
      <c r="B341" s="16" t="n"/>
      <c r="C341" s="20" t="n"/>
      <c r="D341" s="20" t="n"/>
      <c r="E341" s="16" t="n"/>
      <c r="F341" s="20" t="n"/>
      <c r="G341" s="16" t="n"/>
      <c r="H341" s="20" t="n"/>
      <c r="I341" s="23" t="n"/>
      <c r="J341" s="20" t="n"/>
      <c r="K341" s="20" t="n"/>
      <c r="L341" s="16" t="n"/>
    </row>
    <row r="342">
      <c r="A342" s="17" t="n"/>
      <c r="B342" s="16" t="n"/>
      <c r="C342" s="20" t="n"/>
      <c r="D342" s="20" t="n"/>
      <c r="E342" s="16" t="n"/>
      <c r="F342" s="20" t="n"/>
      <c r="G342" s="16" t="n"/>
      <c r="H342" s="20" t="n"/>
      <c r="I342" s="23" t="n"/>
      <c r="J342" s="20" t="n"/>
      <c r="K342" s="20" t="n"/>
      <c r="L342" s="16" t="n"/>
    </row>
    <row r="343">
      <c r="A343" s="17" t="n"/>
      <c r="B343" s="16" t="n"/>
      <c r="C343" s="20" t="n"/>
      <c r="D343" s="20" t="n"/>
      <c r="E343" s="16" t="n"/>
      <c r="F343" s="20" t="n"/>
      <c r="G343" s="16" t="n"/>
      <c r="H343" s="20" t="n"/>
      <c r="I343" s="23" t="n"/>
      <c r="J343" s="20" t="n"/>
      <c r="K343" s="20" t="n"/>
      <c r="L343" s="16" t="n"/>
    </row>
    <row r="344">
      <c r="A344" s="17" t="n"/>
      <c r="B344" s="16" t="n"/>
      <c r="C344" s="20" t="n"/>
      <c r="D344" s="20" t="n"/>
      <c r="E344" s="16" t="n"/>
      <c r="F344" s="20" t="n"/>
      <c r="G344" s="16" t="n"/>
      <c r="H344" s="20" t="n"/>
      <c r="I344" s="23" t="n"/>
      <c r="J344" s="20" t="n"/>
      <c r="K344" s="20" t="n"/>
      <c r="L344" s="16" t="n"/>
    </row>
    <row r="345">
      <c r="A345" s="17" t="n"/>
      <c r="B345" s="16" t="n"/>
      <c r="C345" s="20" t="n"/>
      <c r="D345" s="20" t="n"/>
      <c r="E345" s="16" t="n"/>
      <c r="F345" s="20" t="n"/>
      <c r="G345" s="16" t="n"/>
      <c r="H345" s="20" t="n"/>
      <c r="I345" s="23" t="n"/>
      <c r="J345" s="20" t="n"/>
      <c r="K345" s="20" t="n"/>
      <c r="L345" s="16" t="n"/>
    </row>
    <row r="346">
      <c r="A346" s="17" t="n"/>
      <c r="B346" s="16" t="n"/>
      <c r="C346" s="20" t="n"/>
      <c r="D346" s="20" t="n"/>
      <c r="E346" s="16" t="n"/>
      <c r="F346" s="20" t="n"/>
      <c r="G346" s="16" t="n"/>
      <c r="H346" s="20" t="n"/>
      <c r="I346" s="23" t="n"/>
      <c r="J346" s="20" t="n"/>
      <c r="K346" s="20" t="n"/>
      <c r="L346" s="16" t="n"/>
    </row>
    <row r="347">
      <c r="A347" s="17" t="n"/>
      <c r="B347" s="16" t="n"/>
      <c r="C347" s="20" t="n"/>
      <c r="D347" s="20" t="n"/>
      <c r="E347" s="16" t="n"/>
      <c r="F347" s="20" t="n"/>
      <c r="G347" s="16" t="n"/>
      <c r="H347" s="20" t="n"/>
      <c r="I347" s="23" t="n"/>
      <c r="J347" s="20" t="n"/>
      <c r="K347" s="20" t="n"/>
      <c r="L347" s="16" t="n"/>
    </row>
    <row r="348">
      <c r="A348" s="17" t="n"/>
      <c r="B348" s="16" t="n"/>
      <c r="C348" s="20" t="n"/>
      <c r="D348" s="20" t="n"/>
      <c r="E348" s="16" t="n"/>
      <c r="F348" s="20" t="n"/>
      <c r="G348" s="16" t="n"/>
      <c r="H348" s="20" t="n"/>
      <c r="I348" s="23" t="n"/>
      <c r="J348" s="20" t="n"/>
      <c r="K348" s="20" t="n"/>
      <c r="L348" s="16" t="n"/>
    </row>
    <row r="349">
      <c r="A349" s="17" t="n"/>
      <c r="B349" s="16" t="n"/>
      <c r="C349" s="20" t="n"/>
      <c r="D349" s="20" t="n"/>
      <c r="E349" s="16" t="n"/>
      <c r="F349" s="20" t="n"/>
      <c r="G349" s="16" t="n"/>
      <c r="H349" s="20" t="n"/>
      <c r="I349" s="23" t="n"/>
      <c r="J349" s="20" t="n"/>
      <c r="K349" s="20" t="n"/>
      <c r="L349" s="16" t="n"/>
    </row>
    <row r="350">
      <c r="A350" s="17" t="n"/>
      <c r="B350" s="16" t="n"/>
      <c r="C350" s="20" t="n"/>
      <c r="D350" s="20" t="n"/>
      <c r="E350" s="16" t="n"/>
      <c r="F350" s="20" t="n"/>
      <c r="G350" s="16" t="n"/>
      <c r="H350" s="20" t="n"/>
      <c r="I350" s="23" t="n"/>
      <c r="J350" s="20" t="n"/>
      <c r="K350" s="20" t="n"/>
      <c r="L350" s="16" t="n"/>
    </row>
    <row r="351">
      <c r="A351" s="17" t="n"/>
      <c r="B351" s="16" t="n"/>
      <c r="C351" s="20" t="n"/>
      <c r="D351" s="20" t="n"/>
      <c r="E351" s="16" t="n"/>
      <c r="F351" s="20" t="n"/>
      <c r="G351" s="16" t="n"/>
      <c r="H351" s="20" t="n"/>
      <c r="I351" s="23" t="n"/>
      <c r="J351" s="20" t="n"/>
      <c r="K351" s="20" t="n"/>
      <c r="L351" s="16" t="n"/>
    </row>
    <row r="352">
      <c r="A352" s="17" t="n"/>
      <c r="B352" s="16" t="n"/>
      <c r="C352" s="20" t="n"/>
      <c r="D352" s="20" t="n"/>
      <c r="E352" s="16" t="n"/>
      <c r="F352" s="20" t="n"/>
      <c r="G352" s="16" t="n"/>
      <c r="H352" s="20" t="n"/>
      <c r="I352" s="23" t="n"/>
      <c r="J352" s="20" t="n"/>
      <c r="K352" s="20" t="n"/>
      <c r="L352" s="16" t="n"/>
    </row>
    <row r="353">
      <c r="A353" s="17" t="n"/>
      <c r="B353" s="16" t="n"/>
      <c r="C353" s="20" t="n"/>
      <c r="D353" s="20" t="n"/>
      <c r="E353" s="16" t="n"/>
      <c r="F353" s="20" t="n"/>
      <c r="G353" s="16" t="n"/>
      <c r="H353" s="20" t="n"/>
      <c r="I353" s="23" t="n"/>
      <c r="J353" s="20" t="n"/>
      <c r="K353" s="20" t="n"/>
      <c r="L353" s="16" t="n"/>
    </row>
    <row r="354">
      <c r="A354" s="17" t="n"/>
      <c r="B354" s="16" t="n"/>
      <c r="C354" s="20" t="n"/>
      <c r="D354" s="20" t="n"/>
      <c r="E354" s="16" t="n"/>
      <c r="F354" s="20" t="n"/>
      <c r="G354" s="16" t="n"/>
      <c r="H354" s="20" t="n"/>
      <c r="I354" s="23" t="n"/>
      <c r="J354" s="20" t="n"/>
      <c r="K354" s="20" t="n"/>
      <c r="L354" s="16" t="n"/>
    </row>
    <row r="355">
      <c r="A355" s="17" t="n"/>
      <c r="B355" s="16" t="n"/>
      <c r="C355" s="20" t="n"/>
      <c r="D355" s="20" t="n"/>
      <c r="E355" s="16" t="n"/>
      <c r="F355" s="20" t="n"/>
      <c r="G355" s="16" t="n"/>
      <c r="H355" s="20" t="n"/>
      <c r="I355" s="23" t="n"/>
      <c r="J355" s="20" t="n"/>
      <c r="K355" s="20" t="n"/>
      <c r="L355" s="16" t="n"/>
    </row>
    <row r="356">
      <c r="A356" s="17" t="n"/>
      <c r="B356" s="16" t="n"/>
      <c r="C356" s="20" t="n"/>
      <c r="D356" s="20" t="n"/>
      <c r="E356" s="16" t="n"/>
      <c r="F356" s="20" t="n"/>
      <c r="G356" s="16" t="n"/>
      <c r="H356" s="20" t="n"/>
      <c r="I356" s="23" t="n"/>
      <c r="J356" s="20" t="n"/>
      <c r="K356" s="20" t="n"/>
      <c r="L356" s="16" t="n"/>
    </row>
    <row r="357">
      <c r="A357" s="17" t="n"/>
      <c r="B357" s="16" t="n"/>
      <c r="C357" s="20" t="n"/>
      <c r="D357" s="20" t="n"/>
      <c r="E357" s="16" t="n"/>
      <c r="F357" s="20" t="n"/>
      <c r="G357" s="16" t="n"/>
      <c r="H357" s="20" t="n"/>
      <c r="I357" s="23" t="n"/>
      <c r="J357" s="20" t="n"/>
      <c r="K357" s="20" t="n"/>
      <c r="L357" s="16" t="n"/>
    </row>
    <row r="358">
      <c r="A358" s="17" t="n"/>
      <c r="B358" s="16" t="n"/>
      <c r="C358" s="20" t="n"/>
      <c r="D358" s="20" t="n"/>
      <c r="E358" s="16" t="n"/>
      <c r="F358" s="20" t="n"/>
      <c r="G358" s="16" t="n"/>
      <c r="H358" s="20" t="n"/>
      <c r="I358" s="23" t="n"/>
      <c r="J358" s="20" t="n"/>
      <c r="K358" s="20" t="n"/>
      <c r="L358" s="16" t="n"/>
    </row>
    <row r="359">
      <c r="A359" s="17" t="n"/>
      <c r="B359" s="16" t="n"/>
      <c r="C359" s="20" t="n"/>
      <c r="D359" s="20" t="n"/>
      <c r="E359" s="16" t="n"/>
      <c r="F359" s="20" t="n"/>
      <c r="G359" s="16" t="n"/>
      <c r="H359" s="20" t="n"/>
      <c r="I359" s="23" t="n"/>
      <c r="J359" s="20" t="n"/>
      <c r="K359" s="20" t="n"/>
      <c r="L359" s="16" t="n"/>
    </row>
    <row r="360">
      <c r="A360" s="17" t="n"/>
      <c r="B360" s="16" t="n"/>
      <c r="C360" s="20" t="n"/>
      <c r="D360" s="20" t="n"/>
      <c r="E360" s="16" t="n"/>
      <c r="F360" s="20" t="n"/>
      <c r="G360" s="16" t="n"/>
      <c r="H360" s="20" t="n"/>
      <c r="I360" s="23" t="n"/>
      <c r="J360" s="20" t="n"/>
      <c r="K360" s="20" t="n"/>
      <c r="L360" s="16" t="n"/>
    </row>
    <row r="361">
      <c r="A361" s="17" t="n"/>
      <c r="B361" s="16" t="n"/>
      <c r="C361" s="20" t="n"/>
      <c r="D361" s="20" t="n"/>
      <c r="E361" s="16" t="n"/>
      <c r="F361" s="20" t="n"/>
      <c r="G361" s="16" t="n"/>
      <c r="H361" s="20" t="n"/>
      <c r="I361" s="23" t="n"/>
      <c r="J361" s="20" t="n"/>
      <c r="K361" s="20" t="n"/>
      <c r="L361" s="16" t="n"/>
    </row>
    <row r="362">
      <c r="A362" s="17" t="n"/>
      <c r="B362" s="16" t="n"/>
      <c r="C362" s="20" t="n"/>
      <c r="D362" s="20" t="n"/>
      <c r="E362" s="16" t="n"/>
      <c r="F362" s="20" t="n"/>
      <c r="G362" s="16" t="n"/>
      <c r="H362" s="20" t="n"/>
      <c r="I362" s="23" t="n"/>
      <c r="J362" s="20" t="n"/>
      <c r="K362" s="20" t="n"/>
      <c r="L362" s="16" t="n"/>
    </row>
    <row r="363">
      <c r="A363" s="17" t="n"/>
      <c r="B363" s="16" t="n"/>
      <c r="C363" s="20" t="n"/>
      <c r="D363" s="20" t="n"/>
      <c r="E363" s="16" t="n"/>
      <c r="F363" s="20" t="n"/>
      <c r="G363" s="16" t="n"/>
      <c r="H363" s="20" t="n"/>
      <c r="I363" s="23" t="n"/>
      <c r="J363" s="20" t="n"/>
      <c r="K363" s="20" t="n"/>
      <c r="L363" s="16" t="n"/>
    </row>
    <row r="364">
      <c r="A364" s="17" t="n"/>
      <c r="B364" s="16" t="n"/>
      <c r="C364" s="20" t="n"/>
      <c r="D364" s="20" t="n"/>
      <c r="E364" s="16" t="n"/>
      <c r="F364" s="20" t="n"/>
      <c r="G364" s="16" t="n"/>
      <c r="H364" s="20" t="n"/>
      <c r="I364" s="23" t="n"/>
      <c r="J364" s="20" t="n"/>
      <c r="K364" s="20" t="n"/>
      <c r="L364" s="16" t="n"/>
    </row>
    <row r="365">
      <c r="A365" s="17" t="n"/>
      <c r="B365" s="16" t="n"/>
      <c r="C365" s="20" t="n"/>
      <c r="D365" s="20" t="n"/>
      <c r="E365" s="16" t="n"/>
      <c r="F365" s="20" t="n"/>
      <c r="G365" s="16" t="n"/>
      <c r="H365" s="20" t="n"/>
      <c r="I365" s="23" t="n"/>
      <c r="J365" s="20" t="n"/>
      <c r="K365" s="20" t="n"/>
      <c r="L365" s="16" t="n"/>
    </row>
    <row r="366">
      <c r="A366" s="17" t="n"/>
      <c r="B366" s="16" t="n"/>
      <c r="C366" s="20" t="n"/>
      <c r="D366" s="20" t="n"/>
      <c r="E366" s="16" t="n"/>
      <c r="F366" s="20" t="n"/>
      <c r="G366" s="16" t="n"/>
      <c r="H366" s="20" t="n"/>
      <c r="I366" s="23" t="n"/>
      <c r="J366" s="20" t="n"/>
      <c r="K366" s="20" t="n"/>
      <c r="L366" s="16" t="n"/>
    </row>
    <row r="367">
      <c r="A367" s="17" t="n"/>
      <c r="B367" s="16" t="n"/>
      <c r="C367" s="20" t="n"/>
      <c r="D367" s="20" t="n"/>
      <c r="E367" s="16" t="n"/>
      <c r="F367" s="20" t="n"/>
      <c r="G367" s="16" t="n"/>
      <c r="H367" s="20" t="n"/>
      <c r="I367" s="23" t="n"/>
      <c r="J367" s="20" t="n"/>
      <c r="K367" s="20" t="n"/>
      <c r="L367" s="16" t="n"/>
    </row>
    <row r="368">
      <c r="A368" s="17" t="n"/>
      <c r="B368" s="16" t="n"/>
      <c r="C368" s="20" t="n"/>
      <c r="D368" s="20" t="n"/>
      <c r="E368" s="16" t="n"/>
      <c r="F368" s="20" t="n"/>
      <c r="G368" s="16" t="n"/>
      <c r="H368" s="20" t="n"/>
      <c r="I368" s="23" t="n"/>
      <c r="J368" s="20" t="n"/>
      <c r="K368" s="20" t="n"/>
      <c r="L368" s="16" t="n"/>
    </row>
    <row r="369">
      <c r="A369" s="17" t="n"/>
      <c r="B369" s="16" t="n"/>
      <c r="C369" s="20" t="n"/>
      <c r="D369" s="20" t="n"/>
      <c r="E369" s="16" t="n"/>
      <c r="F369" s="20" t="n"/>
      <c r="G369" s="16" t="n"/>
      <c r="H369" s="20" t="n"/>
      <c r="I369" s="23" t="n"/>
      <c r="J369" s="20" t="n"/>
      <c r="K369" s="20" t="n"/>
      <c r="L369" s="16" t="n"/>
    </row>
    <row r="370">
      <c r="A370" s="17" t="n"/>
      <c r="B370" s="16" t="n"/>
      <c r="C370" s="20" t="n"/>
      <c r="D370" s="20" t="n"/>
      <c r="E370" s="16" t="n"/>
      <c r="F370" s="20" t="n"/>
      <c r="G370" s="16" t="n"/>
      <c r="H370" s="20" t="n"/>
      <c r="I370" s="23" t="n"/>
      <c r="J370" s="20" t="n"/>
      <c r="K370" s="20" t="n"/>
      <c r="L370" s="16" t="n"/>
    </row>
    <row r="371">
      <c r="A371" s="17" t="n"/>
      <c r="B371" s="16" t="n"/>
      <c r="C371" s="20" t="n"/>
      <c r="D371" s="20" t="n"/>
      <c r="E371" s="16" t="n"/>
      <c r="F371" s="20" t="n"/>
      <c r="G371" s="16" t="n"/>
      <c r="H371" s="20" t="n"/>
      <c r="I371" s="23" t="n"/>
      <c r="J371" s="20" t="n"/>
      <c r="K371" s="20" t="n"/>
      <c r="L371" s="16" t="n"/>
    </row>
    <row r="372">
      <c r="A372" s="17" t="n"/>
      <c r="B372" s="16" t="n"/>
      <c r="C372" s="20" t="n"/>
      <c r="D372" s="20" t="n"/>
      <c r="E372" s="16" t="n"/>
      <c r="F372" s="20" t="n"/>
      <c r="G372" s="16" t="n"/>
      <c r="H372" s="20" t="n"/>
      <c r="I372" s="23" t="n"/>
      <c r="J372" s="20" t="n"/>
      <c r="K372" s="20" t="n"/>
      <c r="L372" s="16" t="n"/>
    </row>
    <row r="373">
      <c r="A373" s="17" t="n"/>
      <c r="B373" s="16" t="n"/>
      <c r="C373" s="20" t="n"/>
      <c r="D373" s="20" t="n"/>
      <c r="E373" s="16" t="n"/>
      <c r="F373" s="20" t="n"/>
      <c r="G373" s="16" t="n"/>
      <c r="H373" s="20" t="n"/>
      <c r="I373" s="23" t="n"/>
      <c r="J373" s="20" t="n"/>
      <c r="K373" s="20" t="n"/>
      <c r="L373" s="16" t="n"/>
    </row>
    <row r="374">
      <c r="A374" s="17" t="n"/>
      <c r="B374" s="16" t="n"/>
      <c r="C374" s="20" t="n"/>
      <c r="D374" s="20" t="n"/>
      <c r="E374" s="16" t="n"/>
      <c r="F374" s="20" t="n"/>
      <c r="G374" s="16" t="n"/>
      <c r="H374" s="20" t="n"/>
      <c r="I374" s="23" t="n"/>
      <c r="J374" s="20" t="n"/>
      <c r="K374" s="20" t="n"/>
      <c r="L374" s="16" t="n"/>
    </row>
    <row r="375">
      <c r="A375" s="17" t="n"/>
      <c r="B375" s="16" t="n"/>
      <c r="C375" s="20" t="n"/>
      <c r="D375" s="20" t="n"/>
      <c r="E375" s="16" t="n"/>
      <c r="F375" s="20" t="n"/>
      <c r="G375" s="16" t="n"/>
      <c r="H375" s="20" t="n"/>
      <c r="I375" s="23" t="n"/>
      <c r="J375" s="20" t="n"/>
      <c r="K375" s="20" t="n"/>
      <c r="L375" s="16" t="n"/>
    </row>
    <row r="376">
      <c r="A376" s="17" t="n"/>
      <c r="B376" s="16" t="n"/>
      <c r="C376" s="20" t="n"/>
      <c r="D376" s="20" t="n"/>
      <c r="E376" s="16" t="n"/>
      <c r="F376" s="20" t="n"/>
      <c r="G376" s="16" t="n"/>
      <c r="H376" s="20" t="n"/>
      <c r="I376" s="23" t="n"/>
      <c r="J376" s="20" t="n"/>
      <c r="K376" s="20" t="n"/>
      <c r="L376" s="16" t="n"/>
    </row>
    <row r="377">
      <c r="A377" s="17" t="n"/>
      <c r="B377" s="16" t="n"/>
      <c r="C377" s="20" t="n"/>
      <c r="D377" s="20" t="n"/>
      <c r="E377" s="16" t="n"/>
      <c r="F377" s="20" t="n"/>
      <c r="G377" s="16" t="n"/>
      <c r="H377" s="20" t="n"/>
      <c r="I377" s="23" t="n"/>
      <c r="J377" s="20" t="n"/>
      <c r="K377" s="20" t="n"/>
      <c r="L377" s="16" t="n"/>
    </row>
    <row r="378">
      <c r="A378" s="17" t="n"/>
      <c r="B378" s="16" t="n"/>
      <c r="C378" s="20" t="n"/>
      <c r="D378" s="20" t="n"/>
      <c r="E378" s="16" t="n"/>
      <c r="F378" s="20" t="n"/>
      <c r="G378" s="16" t="n"/>
      <c r="H378" s="20" t="n"/>
      <c r="I378" s="23" t="n"/>
      <c r="J378" s="20" t="n"/>
      <c r="K378" s="20" t="n"/>
      <c r="L378" s="16" t="n"/>
    </row>
    <row r="379">
      <c r="A379" s="17" t="n"/>
      <c r="B379" s="16" t="n"/>
      <c r="C379" s="20" t="n"/>
      <c r="D379" s="20" t="n"/>
      <c r="E379" s="16" t="n"/>
      <c r="F379" s="20" t="n"/>
      <c r="G379" s="16" t="n"/>
      <c r="H379" s="20" t="n"/>
      <c r="I379" s="23" t="n"/>
      <c r="J379" s="20" t="n"/>
      <c r="K379" s="20" t="n"/>
      <c r="L379" s="16" t="n"/>
    </row>
    <row r="380">
      <c r="A380" s="17" t="n"/>
      <c r="B380" s="16" t="n"/>
      <c r="C380" s="20" t="n"/>
      <c r="D380" s="20" t="n"/>
      <c r="E380" s="16" t="n"/>
      <c r="F380" s="20" t="n"/>
      <c r="G380" s="16" t="n"/>
      <c r="H380" s="20" t="n"/>
      <c r="I380" s="23" t="n"/>
      <c r="J380" s="20" t="n"/>
      <c r="K380" s="20" t="n"/>
      <c r="L380" s="16" t="n"/>
    </row>
    <row r="381">
      <c r="A381" s="17" t="n"/>
      <c r="B381" s="16" t="n"/>
      <c r="C381" s="20" t="n"/>
      <c r="D381" s="20" t="n"/>
      <c r="E381" s="16" t="n"/>
      <c r="F381" s="20" t="n"/>
      <c r="G381" s="16" t="n"/>
      <c r="H381" s="20" t="n"/>
      <c r="I381" s="23" t="n"/>
      <c r="J381" s="20" t="n"/>
      <c r="K381" s="20" t="n"/>
      <c r="L381" s="16" t="n"/>
    </row>
    <row r="382">
      <c r="A382" s="17" t="n"/>
      <c r="B382" s="16" t="n"/>
      <c r="C382" s="20" t="n"/>
      <c r="D382" s="20" t="n"/>
      <c r="E382" s="16" t="n"/>
      <c r="F382" s="20" t="n"/>
      <c r="G382" s="16" t="n"/>
      <c r="H382" s="20" t="n"/>
      <c r="I382" s="23" t="n"/>
      <c r="J382" s="20" t="n"/>
      <c r="K382" s="20" t="n"/>
      <c r="L382" s="16" t="n"/>
    </row>
    <row r="383">
      <c r="A383" s="17" t="n"/>
      <c r="B383" s="16" t="n"/>
      <c r="C383" s="20" t="n"/>
      <c r="D383" s="20" t="n"/>
      <c r="E383" s="16" t="n"/>
      <c r="F383" s="20" t="n"/>
      <c r="G383" s="16" t="n"/>
      <c r="H383" s="20" t="n"/>
      <c r="I383" s="23" t="n"/>
      <c r="J383" s="20" t="n"/>
      <c r="K383" s="20" t="n"/>
      <c r="L383" s="16" t="n"/>
    </row>
    <row r="384">
      <c r="A384" s="17" t="n"/>
      <c r="B384" s="16" t="n"/>
      <c r="C384" s="20" t="n"/>
      <c r="D384" s="20" t="n"/>
      <c r="E384" s="16" t="n"/>
      <c r="F384" s="20" t="n"/>
      <c r="G384" s="16" t="n"/>
      <c r="H384" s="20" t="n"/>
      <c r="I384" s="23" t="n"/>
      <c r="J384" s="20" t="n"/>
      <c r="K384" s="20" t="n"/>
      <c r="L384" s="16" t="n"/>
    </row>
    <row r="385">
      <c r="A385" s="17" t="n"/>
      <c r="B385" s="16" t="n"/>
      <c r="C385" s="20" t="n"/>
      <c r="D385" s="20" t="n"/>
      <c r="E385" s="16" t="n"/>
      <c r="F385" s="20" t="n"/>
      <c r="G385" s="16" t="n"/>
      <c r="H385" s="20" t="n"/>
      <c r="I385" s="23" t="n"/>
      <c r="J385" s="20" t="n"/>
      <c r="K385" s="20" t="n"/>
      <c r="L385" s="16" t="n"/>
    </row>
    <row r="386">
      <c r="A386" s="17" t="n"/>
      <c r="B386" s="16" t="n"/>
      <c r="C386" s="20" t="n"/>
      <c r="D386" s="20" t="n"/>
      <c r="E386" s="16" t="n"/>
      <c r="F386" s="20" t="n"/>
      <c r="G386" s="16" t="n"/>
      <c r="H386" s="20" t="n"/>
      <c r="I386" s="23" t="n"/>
      <c r="J386" s="20" t="n"/>
      <c r="K386" s="20" t="n"/>
      <c r="L386" s="16" t="n"/>
    </row>
    <row r="387">
      <c r="A387" s="17" t="n"/>
      <c r="B387" s="16" t="n"/>
      <c r="C387" s="20" t="n"/>
      <c r="D387" s="20" t="n"/>
      <c r="E387" s="16" t="n"/>
      <c r="F387" s="20" t="n"/>
      <c r="G387" s="16" t="n"/>
      <c r="H387" s="20" t="n"/>
      <c r="I387" s="23" t="n"/>
      <c r="J387" s="20" t="n"/>
      <c r="K387" s="20" t="n"/>
      <c r="L387" s="16" t="n"/>
    </row>
    <row r="388">
      <c r="A388" s="17" t="n"/>
      <c r="B388" s="16" t="n"/>
      <c r="C388" s="20" t="n"/>
      <c r="D388" s="20" t="n"/>
      <c r="E388" s="16" t="n"/>
      <c r="F388" s="20" t="n"/>
      <c r="G388" s="16" t="n"/>
      <c r="H388" s="20" t="n"/>
      <c r="I388" s="23" t="n"/>
      <c r="J388" s="20" t="n"/>
      <c r="K388" s="20" t="n"/>
      <c r="L388" s="16" t="n"/>
    </row>
    <row r="389">
      <c r="A389" s="17" t="n"/>
      <c r="B389" s="16" t="n"/>
      <c r="C389" s="20" t="n"/>
      <c r="D389" s="20" t="n"/>
      <c r="E389" s="16" t="n"/>
      <c r="F389" s="20" t="n"/>
      <c r="G389" s="16" t="n"/>
      <c r="H389" s="20" t="n"/>
      <c r="I389" s="23" t="n"/>
      <c r="J389" s="20" t="n"/>
      <c r="K389" s="20" t="n"/>
      <c r="L389" s="16" t="n"/>
    </row>
    <row r="390">
      <c r="A390" s="17" t="n"/>
      <c r="B390" s="16" t="n"/>
      <c r="C390" s="20" t="n"/>
      <c r="D390" s="20" t="n"/>
      <c r="E390" s="16" t="n"/>
      <c r="F390" s="20" t="n"/>
      <c r="G390" s="16" t="n"/>
      <c r="H390" s="20" t="n"/>
      <c r="I390" s="23" t="n"/>
      <c r="J390" s="20" t="n"/>
      <c r="K390" s="20" t="n"/>
      <c r="L390" s="16" t="n"/>
    </row>
    <row r="391">
      <c r="A391" s="17" t="n"/>
      <c r="B391" s="16" t="n"/>
      <c r="C391" s="20" t="n"/>
      <c r="D391" s="20" t="n"/>
      <c r="E391" s="16" t="n"/>
      <c r="F391" s="20" t="n"/>
      <c r="G391" s="16" t="n"/>
      <c r="H391" s="20" t="n"/>
      <c r="I391" s="23" t="n"/>
      <c r="J391" s="20" t="n"/>
      <c r="K391" s="20" t="n"/>
      <c r="L391" s="16" t="n"/>
    </row>
    <row r="392">
      <c r="A392" s="17" t="n"/>
      <c r="B392" s="16" t="n"/>
      <c r="C392" s="20" t="n"/>
      <c r="D392" s="20" t="n"/>
      <c r="E392" s="16" t="n"/>
      <c r="F392" s="20" t="n"/>
      <c r="G392" s="16" t="n"/>
      <c r="H392" s="20" t="n"/>
      <c r="I392" s="23" t="n"/>
      <c r="J392" s="20" t="n"/>
      <c r="K392" s="20" t="n"/>
      <c r="L392" s="16" t="n"/>
    </row>
    <row r="393">
      <c r="A393" s="17" t="n"/>
      <c r="B393" s="16" t="n"/>
      <c r="C393" s="20" t="n"/>
      <c r="D393" s="20" t="n"/>
      <c r="E393" s="16" t="n"/>
      <c r="F393" s="20" t="n"/>
      <c r="G393" s="16" t="n"/>
      <c r="H393" s="20" t="n"/>
      <c r="I393" s="23" t="n"/>
      <c r="J393" s="20" t="n"/>
      <c r="K393" s="20" t="n"/>
      <c r="L393" s="16" t="n"/>
    </row>
    <row r="394">
      <c r="A394" s="17" t="n"/>
      <c r="B394" s="16" t="n"/>
      <c r="C394" s="20" t="n"/>
      <c r="D394" s="20" t="n"/>
      <c r="E394" s="16" t="n"/>
      <c r="F394" s="20" t="n"/>
      <c r="G394" s="16" t="n"/>
      <c r="H394" s="20" t="n"/>
      <c r="I394" s="23" t="n"/>
      <c r="J394" s="20" t="n"/>
      <c r="K394" s="20" t="n"/>
      <c r="L394" s="16" t="n"/>
    </row>
    <row r="395">
      <c r="A395" s="17" t="n"/>
      <c r="B395" s="16" t="n"/>
      <c r="C395" s="20" t="n"/>
      <c r="D395" s="20" t="n"/>
      <c r="E395" s="16" t="n"/>
      <c r="F395" s="20" t="n"/>
      <c r="G395" s="16" t="n"/>
      <c r="H395" s="20" t="n"/>
      <c r="I395" s="23" t="n"/>
      <c r="J395" s="20" t="n"/>
      <c r="K395" s="20" t="n"/>
      <c r="L395" s="16" t="n"/>
    </row>
    <row r="396">
      <c r="A396" s="17" t="n"/>
      <c r="B396" s="16" t="n"/>
      <c r="C396" s="20" t="n"/>
      <c r="D396" s="20" t="n"/>
      <c r="E396" s="16" t="n"/>
      <c r="F396" s="20" t="n"/>
      <c r="G396" s="16" t="n"/>
      <c r="H396" s="20" t="n"/>
      <c r="I396" s="23" t="n"/>
      <c r="J396" s="20" t="n"/>
      <c r="K396" s="20" t="n"/>
      <c r="L396" s="16" t="n"/>
    </row>
    <row r="397">
      <c r="A397" s="17" t="n"/>
      <c r="B397" s="16" t="n"/>
      <c r="C397" s="20" t="n"/>
      <c r="D397" s="20" t="n"/>
      <c r="E397" s="16" t="n"/>
      <c r="F397" s="20" t="n"/>
      <c r="G397" s="16" t="n"/>
      <c r="H397" s="20" t="n"/>
      <c r="I397" s="23" t="n"/>
      <c r="J397" s="20" t="n"/>
      <c r="K397" s="20" t="n"/>
      <c r="L397" s="16" t="n"/>
    </row>
    <row r="398">
      <c r="A398" s="17" t="n"/>
      <c r="B398" s="16" t="n"/>
      <c r="C398" s="20" t="n"/>
      <c r="D398" s="20" t="n"/>
      <c r="E398" s="16" t="n"/>
      <c r="F398" s="20" t="n"/>
      <c r="G398" s="16" t="n"/>
      <c r="H398" s="20" t="n"/>
      <c r="I398" s="23" t="n"/>
      <c r="J398" s="20" t="n"/>
      <c r="K398" s="20" t="n"/>
      <c r="L398" s="16" t="n"/>
    </row>
    <row r="399">
      <c r="A399" s="17" t="n"/>
      <c r="B399" s="16" t="n"/>
      <c r="C399" s="20" t="n"/>
      <c r="D399" s="20" t="n"/>
      <c r="E399" s="16" t="n"/>
      <c r="F399" s="20" t="n"/>
      <c r="G399" s="16" t="n"/>
      <c r="H399" s="20" t="n"/>
      <c r="I399" s="23" t="n"/>
      <c r="J399" s="20" t="n"/>
      <c r="K399" s="20" t="n"/>
      <c r="L399" s="16" t="n"/>
    </row>
    <row r="400">
      <c r="A400" s="17" t="n"/>
      <c r="B400" s="16" t="n"/>
      <c r="C400" s="20" t="n"/>
      <c r="D400" s="20" t="n"/>
      <c r="E400" s="16" t="n"/>
      <c r="F400" s="20" t="n"/>
      <c r="G400" s="16" t="n"/>
      <c r="H400" s="20" t="n"/>
      <c r="I400" s="23" t="n"/>
      <c r="J400" s="20" t="n"/>
      <c r="K400" s="20" t="n"/>
      <c r="L400" s="16" t="n"/>
    </row>
    <row r="401">
      <c r="A401" s="17" t="n"/>
      <c r="B401" s="16" t="n"/>
      <c r="C401" s="20" t="n"/>
      <c r="D401" s="20" t="n"/>
      <c r="E401" s="16" t="n"/>
      <c r="F401" s="20" t="n"/>
      <c r="G401" s="16" t="n"/>
      <c r="H401" s="20" t="n"/>
      <c r="I401" s="23" t="n"/>
      <c r="J401" s="20" t="n"/>
      <c r="K401" s="20" t="n"/>
      <c r="L401" s="16" t="n"/>
    </row>
    <row r="402">
      <c r="A402" s="17" t="n"/>
      <c r="B402" s="16" t="n"/>
      <c r="C402" s="20" t="n"/>
      <c r="D402" s="20" t="n"/>
      <c r="E402" s="16" t="n"/>
      <c r="F402" s="20" t="n"/>
      <c r="G402" s="16" t="n"/>
      <c r="H402" s="20" t="n"/>
      <c r="I402" s="23" t="n"/>
      <c r="J402" s="20" t="n"/>
      <c r="K402" s="20" t="n"/>
      <c r="L402" s="16" t="n"/>
    </row>
    <row r="403">
      <c r="A403" s="17" t="n"/>
      <c r="B403" s="16" t="n"/>
      <c r="C403" s="20" t="n"/>
      <c r="D403" s="20" t="n"/>
      <c r="E403" s="16" t="n"/>
      <c r="F403" s="20" t="n"/>
      <c r="G403" s="16" t="n"/>
      <c r="H403" s="20" t="n"/>
      <c r="I403" s="23" t="n"/>
      <c r="J403" s="20" t="n"/>
      <c r="K403" s="20" t="n"/>
      <c r="L403" s="16" t="n"/>
    </row>
    <row r="404">
      <c r="A404" s="17" t="n"/>
      <c r="B404" s="16" t="n"/>
      <c r="C404" s="20" t="n"/>
      <c r="D404" s="20" t="n"/>
      <c r="E404" s="16" t="n"/>
      <c r="F404" s="20" t="n"/>
      <c r="G404" s="16" t="n"/>
      <c r="H404" s="20" t="n"/>
      <c r="I404" s="23" t="n"/>
      <c r="J404" s="20" t="n"/>
      <c r="K404" s="20" t="n"/>
      <c r="L404" s="16" t="n"/>
    </row>
    <row r="405">
      <c r="A405" s="17" t="n"/>
      <c r="B405" s="16" t="n"/>
      <c r="C405" s="20" t="n"/>
      <c r="D405" s="20" t="n"/>
      <c r="E405" s="16" t="n"/>
      <c r="F405" s="20" t="n"/>
      <c r="G405" s="16" t="n"/>
      <c r="H405" s="20" t="n"/>
      <c r="I405" s="23" t="n"/>
      <c r="J405" s="20" t="n"/>
      <c r="K405" s="20" t="n"/>
      <c r="L405" s="16" t="n"/>
    </row>
    <row r="406">
      <c r="A406" s="17" t="n"/>
      <c r="B406" s="16" t="n"/>
      <c r="C406" s="20" t="n"/>
      <c r="D406" s="20" t="n"/>
      <c r="E406" s="16" t="n"/>
      <c r="F406" s="20" t="n"/>
      <c r="G406" s="16" t="n"/>
      <c r="H406" s="20" t="n"/>
      <c r="I406" s="23" t="n"/>
      <c r="J406" s="20" t="n"/>
      <c r="K406" s="20" t="n"/>
      <c r="L406" s="16" t="n"/>
    </row>
    <row r="407">
      <c r="A407" s="17" t="n"/>
      <c r="B407" s="16" t="n"/>
      <c r="C407" s="20" t="n"/>
      <c r="D407" s="20" t="n"/>
      <c r="E407" s="16" t="n"/>
      <c r="F407" s="20" t="n"/>
      <c r="G407" s="16" t="n"/>
      <c r="H407" s="20" t="n"/>
      <c r="I407" s="23" t="n"/>
      <c r="J407" s="20" t="n"/>
      <c r="K407" s="20" t="n"/>
      <c r="L407" s="16" t="n"/>
    </row>
    <row r="408">
      <c r="A408" s="17" t="n"/>
      <c r="B408" s="16" t="n"/>
      <c r="C408" s="20" t="n"/>
      <c r="D408" s="20" t="n"/>
      <c r="E408" s="16" t="n"/>
      <c r="F408" s="20" t="n"/>
      <c r="G408" s="16" t="n"/>
      <c r="H408" s="20" t="n"/>
      <c r="I408" s="23" t="n"/>
      <c r="J408" s="20" t="n"/>
      <c r="K408" s="20" t="n"/>
      <c r="L408" s="16" t="n"/>
    </row>
    <row r="409">
      <c r="A409" s="17" t="n"/>
      <c r="B409" s="16" t="n"/>
      <c r="C409" s="20" t="n"/>
      <c r="D409" s="20" t="n"/>
      <c r="E409" s="16" t="n"/>
      <c r="F409" s="20" t="n"/>
      <c r="G409" s="16" t="n"/>
      <c r="H409" s="20" t="n"/>
      <c r="I409" s="23" t="n"/>
      <c r="J409" s="20" t="n"/>
      <c r="K409" s="20" t="n"/>
      <c r="L409" s="16" t="n"/>
    </row>
    <row r="410">
      <c r="A410" s="17" t="n"/>
      <c r="B410" s="16" t="n"/>
      <c r="C410" s="20" t="n"/>
      <c r="D410" s="20" t="n"/>
      <c r="E410" s="16" t="n"/>
      <c r="F410" s="20" t="n"/>
      <c r="G410" s="16" t="n"/>
      <c r="H410" s="20" t="n"/>
      <c r="I410" s="23" t="n"/>
      <c r="J410" s="20" t="n"/>
      <c r="K410" s="20" t="n"/>
      <c r="L410" s="16" t="n"/>
    </row>
    <row r="411">
      <c r="A411" s="17" t="n"/>
      <c r="B411" s="16" t="n"/>
      <c r="C411" s="20" t="n"/>
      <c r="D411" s="20" t="n"/>
      <c r="E411" s="16" t="n"/>
      <c r="F411" s="20" t="n"/>
      <c r="G411" s="16" t="n"/>
      <c r="H411" s="20" t="n"/>
      <c r="I411" s="23" t="n"/>
      <c r="J411" s="20" t="n"/>
      <c r="K411" s="20" t="n"/>
      <c r="L411" s="16" t="n"/>
    </row>
    <row r="412">
      <c r="A412" s="17" t="n"/>
      <c r="B412" s="16" t="n"/>
      <c r="C412" s="20" t="n"/>
      <c r="D412" s="20" t="n"/>
      <c r="E412" s="16" t="n"/>
      <c r="F412" s="20" t="n"/>
      <c r="G412" s="16" t="n"/>
      <c r="H412" s="20" t="n"/>
      <c r="I412" s="23" t="n"/>
      <c r="J412" s="20" t="n"/>
      <c r="K412" s="20" t="n"/>
      <c r="L412" s="16" t="n"/>
    </row>
    <row r="413">
      <c r="A413" s="17" t="n"/>
      <c r="B413" s="16" t="n"/>
      <c r="C413" s="20" t="n"/>
      <c r="D413" s="20" t="n"/>
      <c r="E413" s="16" t="n"/>
      <c r="F413" s="20" t="n"/>
      <c r="G413" s="16" t="n"/>
      <c r="H413" s="20" t="n"/>
      <c r="I413" s="23" t="n"/>
      <c r="J413" s="20" t="n"/>
      <c r="K413" s="20" t="n"/>
      <c r="L413" s="16" t="n"/>
    </row>
    <row r="414">
      <c r="A414" s="17" t="n"/>
      <c r="B414" s="16" t="n"/>
      <c r="C414" s="20" t="n"/>
      <c r="D414" s="20" t="n"/>
      <c r="E414" s="16" t="n"/>
      <c r="F414" s="20" t="n"/>
      <c r="G414" s="16" t="n"/>
      <c r="H414" s="20" t="n"/>
      <c r="I414" s="23" t="n"/>
      <c r="J414" s="20" t="n"/>
      <c r="K414" s="20" t="n"/>
      <c r="L414" s="16" t="n"/>
    </row>
    <row r="415">
      <c r="A415" s="17" t="n"/>
      <c r="B415" s="16" t="n"/>
      <c r="C415" s="20" t="n"/>
      <c r="D415" s="20" t="n"/>
      <c r="E415" s="16" t="n"/>
      <c r="F415" s="20" t="n"/>
      <c r="G415" s="16" t="n"/>
      <c r="H415" s="20" t="n"/>
      <c r="I415" s="23" t="n"/>
      <c r="J415" s="20" t="n"/>
      <c r="K415" s="20" t="n"/>
      <c r="L415" s="16" t="n"/>
    </row>
    <row r="416">
      <c r="A416" s="17" t="n"/>
      <c r="B416" s="16" t="n"/>
      <c r="C416" s="20" t="n"/>
      <c r="D416" s="20" t="n"/>
      <c r="E416" s="16" t="n"/>
      <c r="F416" s="20" t="n"/>
      <c r="G416" s="16" t="n"/>
      <c r="H416" s="20" t="n"/>
      <c r="I416" s="23" t="n"/>
      <c r="J416" s="20" t="n"/>
      <c r="K416" s="20" t="n"/>
      <c r="L416" s="16" t="n"/>
    </row>
    <row r="417">
      <c r="A417" s="17" t="n"/>
      <c r="B417" s="16" t="n"/>
      <c r="C417" s="20" t="n"/>
      <c r="D417" s="20" t="n"/>
      <c r="E417" s="16" t="n"/>
      <c r="F417" s="20" t="n"/>
      <c r="G417" s="16" t="n"/>
      <c r="H417" s="20" t="n"/>
      <c r="I417" s="23" t="n"/>
      <c r="J417" s="20" t="n"/>
      <c r="K417" s="20" t="n"/>
      <c r="L417" s="16" t="n"/>
    </row>
    <row r="418">
      <c r="A418" s="17" t="n"/>
      <c r="B418" s="16" t="n"/>
      <c r="C418" s="20" t="n"/>
      <c r="D418" s="20" t="n"/>
      <c r="E418" s="16" t="n"/>
      <c r="F418" s="20" t="n"/>
      <c r="G418" s="16" t="n"/>
      <c r="H418" s="20" t="n"/>
      <c r="I418" s="23" t="n"/>
      <c r="J418" s="20" t="n"/>
      <c r="K418" s="20" t="n"/>
      <c r="L418" s="16" t="n"/>
    </row>
    <row r="419">
      <c r="A419" s="17" t="n"/>
      <c r="B419" s="16" t="n"/>
      <c r="C419" s="20" t="n"/>
      <c r="D419" s="20" t="n"/>
      <c r="E419" s="16" t="n"/>
      <c r="F419" s="20" t="n"/>
      <c r="G419" s="16" t="n"/>
      <c r="H419" s="20" t="n"/>
      <c r="I419" s="23" t="n"/>
      <c r="J419" s="20" t="n"/>
      <c r="K419" s="20" t="n"/>
      <c r="L419" s="16" t="n"/>
    </row>
    <row r="420">
      <c r="A420" s="17" t="n"/>
      <c r="B420" s="16" t="n"/>
      <c r="C420" s="20" t="n"/>
      <c r="D420" s="20" t="n"/>
      <c r="E420" s="16" t="n"/>
      <c r="F420" s="20" t="n"/>
      <c r="G420" s="16" t="n"/>
      <c r="H420" s="20" t="n"/>
      <c r="I420" s="23" t="n"/>
      <c r="J420" s="20" t="n"/>
      <c r="K420" s="20" t="n"/>
      <c r="L420" s="16" t="n"/>
    </row>
    <row r="421">
      <c r="A421" s="17" t="n"/>
      <c r="B421" s="16" t="n"/>
      <c r="C421" s="20" t="n"/>
      <c r="D421" s="20" t="n"/>
      <c r="E421" s="16" t="n"/>
      <c r="F421" s="20" t="n"/>
      <c r="G421" s="16" t="n"/>
      <c r="H421" s="20" t="n"/>
      <c r="I421" s="23" t="n"/>
      <c r="J421" s="20" t="n"/>
      <c r="K421" s="20" t="n"/>
      <c r="L421" s="16" t="n"/>
    </row>
    <row r="422">
      <c r="A422" s="17" t="n"/>
      <c r="B422" s="16" t="n"/>
      <c r="C422" s="20" t="n"/>
      <c r="D422" s="20" t="n"/>
      <c r="E422" s="16" t="n"/>
      <c r="F422" s="20" t="n"/>
      <c r="G422" s="16" t="n"/>
      <c r="H422" s="20" t="n"/>
      <c r="I422" s="23" t="n"/>
      <c r="J422" s="20" t="n"/>
      <c r="K422" s="20" t="n"/>
      <c r="L422" s="16" t="n"/>
    </row>
    <row r="423">
      <c r="A423" s="17" t="n"/>
      <c r="B423" s="16" t="n"/>
      <c r="C423" s="20" t="n"/>
      <c r="D423" s="20" t="n"/>
      <c r="E423" s="16" t="n"/>
      <c r="F423" s="20" t="n"/>
      <c r="G423" s="16" t="n"/>
      <c r="H423" s="20" t="n"/>
      <c r="I423" s="23" t="n"/>
      <c r="J423" s="20" t="n"/>
      <c r="K423" s="20" t="n"/>
      <c r="L423" s="16" t="n"/>
    </row>
    <row r="424">
      <c r="A424" s="17" t="n"/>
      <c r="B424" s="16" t="n"/>
      <c r="C424" s="20" t="n"/>
      <c r="D424" s="20" t="n"/>
      <c r="E424" s="16" t="n"/>
      <c r="F424" s="20" t="n"/>
      <c r="G424" s="16" t="n"/>
      <c r="H424" s="20" t="n"/>
      <c r="I424" s="23" t="n"/>
      <c r="J424" s="20" t="n"/>
      <c r="K424" s="20" t="n"/>
      <c r="L424" s="16" t="n"/>
    </row>
    <row r="425">
      <c r="A425" s="17" t="n"/>
      <c r="B425" s="16" t="n"/>
      <c r="C425" s="20" t="n"/>
      <c r="D425" s="20" t="n"/>
      <c r="E425" s="16" t="n"/>
      <c r="F425" s="20" t="n"/>
      <c r="G425" s="16" t="n"/>
      <c r="H425" s="20" t="n"/>
      <c r="I425" s="23" t="n"/>
      <c r="J425" s="20" t="n"/>
      <c r="K425" s="20" t="n"/>
      <c r="L425" s="16" t="n"/>
    </row>
    <row r="426">
      <c r="A426" s="17" t="n"/>
      <c r="B426" s="16" t="n"/>
      <c r="C426" s="20" t="n"/>
      <c r="D426" s="20" t="n"/>
      <c r="E426" s="16" t="n"/>
      <c r="F426" s="20" t="n"/>
      <c r="G426" s="16" t="n"/>
      <c r="H426" s="20" t="n"/>
      <c r="I426" s="23" t="n"/>
      <c r="J426" s="20" t="n"/>
      <c r="K426" s="20" t="n"/>
      <c r="L426" s="16" t="n"/>
    </row>
    <row r="427">
      <c r="A427" s="17" t="n"/>
      <c r="B427" s="16" t="n"/>
      <c r="C427" s="20" t="n"/>
      <c r="D427" s="20" t="n"/>
      <c r="E427" s="16" t="n"/>
      <c r="F427" s="20" t="n"/>
      <c r="G427" s="16" t="n"/>
      <c r="H427" s="20" t="n"/>
      <c r="I427" s="23" t="n"/>
      <c r="J427" s="20" t="n"/>
      <c r="K427" s="20" t="n"/>
      <c r="L427" s="16" t="n"/>
    </row>
    <row r="428">
      <c r="A428" s="17" t="n"/>
      <c r="B428" s="16" t="n"/>
      <c r="C428" s="20" t="n"/>
      <c r="D428" s="20" t="n"/>
      <c r="E428" s="16" t="n"/>
      <c r="F428" s="20" t="n"/>
      <c r="G428" s="16" t="n"/>
      <c r="H428" s="20" t="n"/>
      <c r="I428" s="23" t="n"/>
      <c r="J428" s="20" t="n"/>
      <c r="K428" s="20" t="n"/>
      <c r="L428" s="16" t="n"/>
    </row>
    <row r="429">
      <c r="A429" s="17" t="n"/>
      <c r="B429" s="16" t="n"/>
      <c r="C429" s="20" t="n"/>
      <c r="D429" s="20" t="n"/>
      <c r="E429" s="16" t="n"/>
      <c r="F429" s="20" t="n"/>
      <c r="G429" s="16" t="n"/>
      <c r="H429" s="20" t="n"/>
      <c r="I429" s="23" t="n"/>
      <c r="J429" s="20" t="n"/>
      <c r="K429" s="20" t="n"/>
      <c r="L429" s="16" t="n"/>
    </row>
    <row r="430">
      <c r="A430" s="17" t="n"/>
      <c r="B430" s="16" t="n"/>
      <c r="C430" s="20" t="n"/>
      <c r="D430" s="20" t="n"/>
      <c r="E430" s="16" t="n"/>
      <c r="F430" s="20" t="n"/>
      <c r="G430" s="16" t="n"/>
      <c r="H430" s="20" t="n"/>
      <c r="I430" s="23" t="n"/>
      <c r="J430" s="20" t="n"/>
      <c r="K430" s="20" t="n"/>
      <c r="L430" s="16" t="n"/>
    </row>
    <row r="431">
      <c r="A431" s="17" t="n"/>
      <c r="B431" s="16" t="n"/>
      <c r="C431" s="20" t="n"/>
      <c r="D431" s="20" t="n"/>
      <c r="E431" s="16" t="n"/>
      <c r="F431" s="20" t="n"/>
      <c r="G431" s="16" t="n"/>
      <c r="H431" s="20" t="n"/>
      <c r="I431" s="23" t="n"/>
      <c r="J431" s="20" t="n"/>
      <c r="K431" s="20" t="n"/>
      <c r="L431" s="16" t="n"/>
    </row>
    <row r="432">
      <c r="A432" s="17" t="n"/>
      <c r="B432" s="16" t="n"/>
      <c r="C432" s="20" t="n"/>
      <c r="D432" s="20" t="n"/>
      <c r="E432" s="16" t="n"/>
      <c r="F432" s="20" t="n"/>
      <c r="G432" s="16" t="n"/>
      <c r="H432" s="20" t="n"/>
      <c r="I432" s="23" t="n"/>
      <c r="J432" s="20" t="n"/>
      <c r="K432" s="20" t="n"/>
      <c r="L432" s="16" t="n"/>
    </row>
    <row r="433">
      <c r="A433" s="17" t="n"/>
      <c r="B433" s="16" t="n"/>
      <c r="C433" s="20" t="n"/>
      <c r="D433" s="20" t="n"/>
      <c r="E433" s="16" t="n"/>
      <c r="F433" s="20" t="n"/>
      <c r="G433" s="16" t="n"/>
      <c r="H433" s="20" t="n"/>
      <c r="I433" s="23" t="n"/>
      <c r="J433" s="20" t="n"/>
      <c r="K433" s="20" t="n"/>
      <c r="L433" s="16" t="n"/>
    </row>
    <row r="434">
      <c r="A434" s="17" t="n"/>
      <c r="B434" s="16" t="n"/>
      <c r="C434" s="20" t="n"/>
      <c r="D434" s="20" t="n"/>
      <c r="E434" s="16" t="n"/>
      <c r="F434" s="20" t="n"/>
      <c r="G434" s="16" t="n"/>
      <c r="H434" s="20" t="n"/>
      <c r="I434" s="23" t="n"/>
      <c r="J434" s="20" t="n"/>
      <c r="K434" s="20" t="n"/>
      <c r="L434" s="16" t="n"/>
    </row>
    <row r="435">
      <c r="A435" s="17" t="n"/>
      <c r="B435" s="16" t="n"/>
      <c r="C435" s="20" t="n"/>
      <c r="D435" s="20" t="n"/>
      <c r="E435" s="16" t="n"/>
      <c r="F435" s="20" t="n"/>
      <c r="G435" s="16" t="n"/>
      <c r="H435" s="20" t="n"/>
      <c r="I435" s="23" t="n"/>
      <c r="J435" s="20" t="n"/>
      <c r="K435" s="20" t="n"/>
      <c r="L435" s="16" t="n"/>
    </row>
    <row r="436">
      <c r="A436" s="17" t="n"/>
      <c r="B436" s="16" t="n"/>
      <c r="C436" s="20" t="n"/>
      <c r="D436" s="20" t="n"/>
      <c r="E436" s="16" t="n"/>
      <c r="F436" s="20" t="n"/>
      <c r="G436" s="16" t="n"/>
      <c r="H436" s="20" t="n"/>
      <c r="I436" s="23" t="n"/>
      <c r="J436" s="20" t="n"/>
      <c r="K436" s="20" t="n"/>
      <c r="L436" s="16" t="n"/>
    </row>
    <row r="437">
      <c r="A437" s="17" t="n"/>
      <c r="B437" s="16" t="n"/>
      <c r="C437" s="20" t="n"/>
      <c r="D437" s="20" t="n"/>
      <c r="E437" s="16" t="n"/>
      <c r="F437" s="20" t="n"/>
      <c r="G437" s="16" t="n"/>
      <c r="H437" s="20" t="n"/>
      <c r="I437" s="23" t="n"/>
      <c r="J437" s="20" t="n"/>
      <c r="K437" s="20" t="n"/>
      <c r="L437" s="16" t="n"/>
    </row>
    <row r="438">
      <c r="A438" s="17" t="n"/>
      <c r="B438" s="16" t="n"/>
      <c r="C438" s="20" t="n"/>
      <c r="D438" s="20" t="n"/>
      <c r="E438" s="16" t="n"/>
      <c r="F438" s="20" t="n"/>
      <c r="G438" s="16" t="n"/>
      <c r="H438" s="20" t="n"/>
      <c r="I438" s="23" t="n"/>
      <c r="J438" s="20" t="n"/>
      <c r="K438" s="20" t="n"/>
      <c r="L438" s="16" t="n"/>
    </row>
    <row r="439">
      <c r="A439" s="17" t="n"/>
      <c r="B439" s="16" t="n"/>
      <c r="C439" s="20" t="n"/>
      <c r="D439" s="20" t="n"/>
      <c r="E439" s="16" t="n"/>
      <c r="F439" s="20" t="n"/>
      <c r="G439" s="16" t="n"/>
      <c r="H439" s="20" t="n"/>
      <c r="I439" s="23" t="n"/>
      <c r="J439" s="20" t="n"/>
      <c r="K439" s="20" t="n"/>
      <c r="L439" s="16" t="n"/>
    </row>
    <row r="440">
      <c r="A440" s="17" t="n"/>
      <c r="B440" s="16" t="n"/>
      <c r="C440" s="20" t="n"/>
      <c r="D440" s="20" t="n"/>
      <c r="E440" s="16" t="n"/>
      <c r="F440" s="20" t="n"/>
      <c r="G440" s="16" t="n"/>
      <c r="H440" s="20" t="n"/>
      <c r="I440" s="23" t="n"/>
      <c r="J440" s="20" t="n"/>
      <c r="K440" s="20" t="n"/>
      <c r="L440" s="16" t="n"/>
    </row>
    <row r="441">
      <c r="A441" s="17" t="n"/>
      <c r="B441" s="16" t="n"/>
      <c r="C441" s="20" t="n"/>
      <c r="D441" s="20" t="n"/>
      <c r="E441" s="16" t="n"/>
      <c r="F441" s="20" t="n"/>
      <c r="G441" s="16" t="n"/>
      <c r="H441" s="20" t="n"/>
      <c r="I441" s="23" t="n"/>
      <c r="J441" s="20" t="n"/>
      <c r="K441" s="20" t="n"/>
      <c r="L441" s="16" t="n"/>
    </row>
    <row r="442">
      <c r="A442" s="17" t="n"/>
      <c r="B442" s="16" t="n"/>
      <c r="C442" s="20" t="n"/>
      <c r="D442" s="20" t="n"/>
      <c r="E442" s="16" t="n"/>
      <c r="F442" s="20" t="n"/>
      <c r="G442" s="16" t="n"/>
      <c r="H442" s="20" t="n"/>
      <c r="I442" s="23" t="n"/>
      <c r="J442" s="20" t="n"/>
      <c r="K442" s="20" t="n"/>
      <c r="L442" s="16" t="n"/>
    </row>
    <row r="443">
      <c r="A443" s="17" t="n"/>
      <c r="B443" s="16" t="n"/>
      <c r="C443" s="20" t="n"/>
      <c r="D443" s="20" t="n"/>
      <c r="E443" s="16" t="n"/>
      <c r="F443" s="20" t="n"/>
      <c r="G443" s="16" t="n"/>
      <c r="H443" s="20" t="n"/>
      <c r="I443" s="23" t="n"/>
      <c r="J443" s="20" t="n"/>
      <c r="K443" s="20" t="n"/>
      <c r="L443" s="16" t="n"/>
    </row>
    <row r="444">
      <c r="A444" s="17" t="n"/>
      <c r="B444" s="16" t="n"/>
      <c r="C444" s="20" t="n"/>
      <c r="D444" s="20" t="n"/>
      <c r="E444" s="16" t="n"/>
      <c r="F444" s="20" t="n"/>
      <c r="G444" s="16" t="n"/>
      <c r="H444" s="20" t="n"/>
      <c r="I444" s="23" t="n"/>
      <c r="J444" s="20" t="n"/>
      <c r="K444" s="20" t="n"/>
      <c r="L444" s="16" t="n"/>
    </row>
    <row r="445">
      <c r="A445" s="17" t="n"/>
      <c r="B445" s="16" t="n"/>
      <c r="C445" s="20" t="n"/>
      <c r="D445" s="20" t="n"/>
      <c r="E445" s="16" t="n"/>
      <c r="F445" s="20" t="n"/>
      <c r="G445" s="16" t="n"/>
      <c r="H445" s="20" t="n"/>
      <c r="I445" s="23" t="n"/>
      <c r="J445" s="20" t="n"/>
      <c r="K445" s="20" t="n"/>
      <c r="L445" s="16" t="n"/>
    </row>
    <row r="446">
      <c r="A446" s="17" t="n"/>
      <c r="B446" s="16" t="n"/>
      <c r="C446" s="20" t="n"/>
      <c r="D446" s="20" t="n"/>
      <c r="E446" s="16" t="n"/>
      <c r="F446" s="20" t="n"/>
      <c r="G446" s="16" t="n"/>
      <c r="H446" s="20" t="n"/>
      <c r="I446" s="23" t="n"/>
      <c r="J446" s="20" t="n"/>
      <c r="K446" s="20" t="n"/>
      <c r="L446" s="16" t="n"/>
    </row>
    <row r="447">
      <c r="A447" s="17" t="n"/>
      <c r="B447" s="16" t="n"/>
      <c r="C447" s="20" t="n"/>
      <c r="D447" s="20" t="n"/>
      <c r="E447" s="16" t="n"/>
      <c r="F447" s="20" t="n"/>
      <c r="G447" s="16" t="n"/>
      <c r="H447" s="20" t="n"/>
      <c r="I447" s="23" t="n"/>
      <c r="J447" s="20" t="n"/>
      <c r="K447" s="20" t="n"/>
      <c r="L447" s="16" t="n"/>
    </row>
    <row r="448">
      <c r="A448" s="17" t="n"/>
      <c r="B448" s="16" t="n"/>
      <c r="C448" s="20" t="n"/>
      <c r="D448" s="20" t="n"/>
      <c r="E448" s="16" t="n"/>
      <c r="F448" s="20" t="n"/>
      <c r="G448" s="16" t="n"/>
      <c r="H448" s="20" t="n"/>
      <c r="I448" s="23" t="n"/>
      <c r="J448" s="20" t="n"/>
      <c r="K448" s="20" t="n"/>
      <c r="L448" s="16" t="n"/>
    </row>
    <row r="449">
      <c r="A449" s="17" t="n"/>
      <c r="B449" s="16" t="n"/>
      <c r="C449" s="20" t="n"/>
      <c r="D449" s="20" t="n"/>
      <c r="E449" s="16" t="n"/>
      <c r="F449" s="20" t="n"/>
      <c r="G449" s="16" t="n"/>
      <c r="H449" s="20" t="n"/>
      <c r="I449" s="23" t="n"/>
      <c r="J449" s="20" t="n"/>
      <c r="K449" s="20" t="n"/>
      <c r="L449" s="16" t="n"/>
    </row>
    <row r="450">
      <c r="A450" s="17" t="n"/>
      <c r="B450" s="16" t="n"/>
      <c r="C450" s="20" t="n"/>
      <c r="D450" s="20" t="n"/>
      <c r="E450" s="16" t="n"/>
      <c r="F450" s="20" t="n"/>
      <c r="G450" s="16" t="n"/>
      <c r="H450" s="20" t="n"/>
      <c r="I450" s="23" t="n"/>
      <c r="J450" s="20" t="n"/>
      <c r="K450" s="20" t="n"/>
      <c r="L450" s="16" t="n"/>
    </row>
    <row r="451">
      <c r="A451" s="17" t="n"/>
      <c r="B451" s="16" t="n"/>
      <c r="C451" s="20" t="n"/>
      <c r="D451" s="20" t="n"/>
      <c r="E451" s="16" t="n"/>
      <c r="F451" s="20" t="n"/>
      <c r="G451" s="16" t="n"/>
      <c r="H451" s="20" t="n"/>
      <c r="I451" s="23" t="n"/>
      <c r="J451" s="20" t="n"/>
      <c r="K451" s="20" t="n"/>
      <c r="L451" s="16" t="n"/>
    </row>
    <row r="452">
      <c r="A452" s="17" t="n"/>
      <c r="B452" s="16" t="n"/>
      <c r="C452" s="20" t="n"/>
      <c r="D452" s="20" t="n"/>
      <c r="E452" s="16" t="n"/>
      <c r="F452" s="20" t="n"/>
      <c r="G452" s="16" t="n"/>
      <c r="H452" s="20" t="n"/>
      <c r="I452" s="23" t="n"/>
      <c r="J452" s="20" t="n"/>
      <c r="K452" s="20" t="n"/>
      <c r="L452" s="16" t="n"/>
    </row>
    <row r="453">
      <c r="A453" s="17" t="n"/>
      <c r="B453" s="16" t="n"/>
      <c r="C453" s="20" t="n"/>
      <c r="D453" s="20" t="n"/>
      <c r="E453" s="16" t="n"/>
      <c r="F453" s="20" t="n"/>
      <c r="G453" s="16" t="n"/>
      <c r="H453" s="20" t="n"/>
      <c r="I453" s="23" t="n"/>
      <c r="J453" s="20" t="n"/>
      <c r="K453" s="20" t="n"/>
      <c r="L453" s="16" t="n"/>
    </row>
    <row r="454">
      <c r="A454" s="17" t="n"/>
      <c r="B454" s="16" t="n"/>
      <c r="C454" s="20" t="n"/>
      <c r="D454" s="20" t="n"/>
      <c r="E454" s="16" t="n"/>
      <c r="F454" s="20" t="n"/>
      <c r="G454" s="16" t="n"/>
      <c r="H454" s="20" t="n"/>
      <c r="I454" s="23" t="n"/>
      <c r="J454" s="20" t="n"/>
      <c r="K454" s="20" t="n"/>
      <c r="L454" s="16" t="n"/>
    </row>
    <row r="455">
      <c r="A455" s="17" t="n"/>
      <c r="B455" s="16" t="n"/>
      <c r="C455" s="20" t="n"/>
      <c r="D455" s="20" t="n"/>
      <c r="E455" s="16" t="n"/>
      <c r="F455" s="20" t="n"/>
      <c r="G455" s="16" t="n"/>
      <c r="H455" s="20" t="n"/>
      <c r="I455" s="23" t="n"/>
      <c r="J455" s="20" t="n"/>
      <c r="K455" s="20" t="n"/>
      <c r="L455" s="16" t="n"/>
    </row>
    <row r="456">
      <c r="A456" s="17" t="n"/>
      <c r="B456" s="16" t="n"/>
      <c r="C456" s="20" t="n"/>
      <c r="D456" s="20" t="n"/>
      <c r="E456" s="16" t="n"/>
      <c r="F456" s="20" t="n"/>
      <c r="G456" s="16" t="n"/>
      <c r="H456" s="20" t="n"/>
      <c r="I456" s="23" t="n"/>
      <c r="J456" s="20" t="n"/>
      <c r="K456" s="20" t="n"/>
      <c r="L456" s="16" t="n"/>
    </row>
    <row r="457">
      <c r="A457" s="17" t="n"/>
      <c r="B457" s="16" t="n"/>
      <c r="C457" s="20" t="n"/>
      <c r="D457" s="20" t="n"/>
      <c r="E457" s="16" t="n"/>
      <c r="F457" s="20" t="n"/>
      <c r="G457" s="16" t="n"/>
      <c r="H457" s="20" t="n"/>
      <c r="I457" s="23" t="n"/>
      <c r="J457" s="20" t="n"/>
      <c r="K457" s="20" t="n"/>
      <c r="L457" s="16" t="n"/>
    </row>
    <row r="458">
      <c r="A458" s="17" t="n"/>
      <c r="B458" s="16" t="n"/>
      <c r="C458" s="20" t="n"/>
      <c r="D458" s="20" t="n"/>
      <c r="E458" s="16" t="n"/>
      <c r="F458" s="20" t="n"/>
      <c r="G458" s="16" t="n"/>
      <c r="H458" s="20" t="n"/>
      <c r="I458" s="23" t="n"/>
      <c r="J458" s="20" t="n"/>
      <c r="K458" s="20" t="n"/>
      <c r="L458" s="16" t="n"/>
    </row>
    <row r="459">
      <c r="A459" s="17" t="n"/>
      <c r="B459" s="16" t="n"/>
      <c r="C459" s="20" t="n"/>
      <c r="D459" s="20" t="n"/>
      <c r="E459" s="16" t="n"/>
      <c r="F459" s="20" t="n"/>
      <c r="G459" s="16" t="n"/>
      <c r="H459" s="20" t="n"/>
      <c r="I459" s="23" t="n"/>
      <c r="J459" s="20" t="n"/>
      <c r="K459" s="20" t="n"/>
      <c r="L459" s="16" t="n"/>
    </row>
    <row r="460">
      <c r="A460" s="17" t="n"/>
      <c r="B460" s="16" t="n"/>
      <c r="C460" s="20" t="n"/>
      <c r="D460" s="20" t="n"/>
      <c r="E460" s="16" t="n"/>
      <c r="F460" s="20" t="n"/>
      <c r="G460" s="16" t="n"/>
      <c r="H460" s="20" t="n"/>
      <c r="I460" s="23" t="n"/>
      <c r="J460" s="20" t="n"/>
      <c r="K460" s="20" t="n"/>
      <c r="L460" s="16" t="n"/>
    </row>
    <row r="461">
      <c r="A461" s="17" t="n"/>
      <c r="B461" s="16" t="n"/>
      <c r="C461" s="20" t="n"/>
      <c r="D461" s="20" t="n"/>
      <c r="E461" s="16" t="n"/>
      <c r="F461" s="20" t="n"/>
      <c r="G461" s="16" t="n"/>
      <c r="H461" s="20" t="n"/>
      <c r="I461" s="23" t="n"/>
      <c r="J461" s="20" t="n"/>
      <c r="K461" s="20" t="n"/>
      <c r="L461" s="16" t="n"/>
    </row>
    <row r="462">
      <c r="A462" s="17" t="n"/>
      <c r="B462" s="16" t="n"/>
      <c r="C462" s="20" t="n"/>
      <c r="D462" s="20" t="n"/>
      <c r="E462" s="16" t="n"/>
      <c r="F462" s="20" t="n"/>
      <c r="G462" s="16" t="n"/>
      <c r="H462" s="20" t="n"/>
      <c r="I462" s="23" t="n"/>
      <c r="J462" s="20" t="n"/>
      <c r="K462" s="20" t="n"/>
      <c r="L462" s="16" t="n"/>
    </row>
    <row r="463">
      <c r="A463" s="17" t="n"/>
      <c r="B463" s="16" t="n"/>
      <c r="C463" s="20" t="n"/>
      <c r="D463" s="20" t="n"/>
      <c r="E463" s="16" t="n"/>
      <c r="F463" s="20" t="n"/>
      <c r="G463" s="16" t="n"/>
      <c r="H463" s="20" t="n"/>
      <c r="I463" s="23" t="n"/>
      <c r="J463" s="20" t="n"/>
      <c r="K463" s="20" t="n"/>
      <c r="L463" s="16" t="n"/>
    </row>
    <row r="464">
      <c r="A464" s="17" t="n"/>
      <c r="B464" s="16" t="n"/>
      <c r="C464" s="20" t="n"/>
      <c r="D464" s="20" t="n"/>
      <c r="E464" s="16" t="n"/>
      <c r="F464" s="20" t="n"/>
      <c r="G464" s="16" t="n"/>
      <c r="H464" s="20" t="n"/>
      <c r="I464" s="23" t="n"/>
      <c r="J464" s="20" t="n"/>
      <c r="K464" s="20" t="n"/>
      <c r="L464" s="16" t="n"/>
    </row>
    <row r="465">
      <c r="A465" s="17" t="n"/>
      <c r="B465" s="16" t="n"/>
      <c r="C465" s="20" t="n"/>
      <c r="D465" s="20" t="n"/>
      <c r="E465" s="16" t="n"/>
      <c r="F465" s="20" t="n"/>
      <c r="G465" s="16" t="n"/>
      <c r="H465" s="20" t="n"/>
      <c r="I465" s="23" t="n"/>
      <c r="J465" s="20" t="n"/>
      <c r="K465" s="20" t="n"/>
      <c r="L465" s="16" t="n"/>
    </row>
    <row r="466">
      <c r="A466" s="17" t="n"/>
      <c r="B466" s="16" t="n"/>
      <c r="C466" s="20" t="n"/>
      <c r="D466" s="20" t="n"/>
      <c r="E466" s="16" t="n"/>
      <c r="F466" s="20" t="n"/>
      <c r="G466" s="16" t="n"/>
      <c r="H466" s="20" t="n"/>
      <c r="I466" s="23" t="n"/>
      <c r="J466" s="20" t="n"/>
      <c r="K466" s="20" t="n"/>
      <c r="L466" s="16" t="n"/>
    </row>
    <row r="467">
      <c r="A467" s="17" t="n"/>
      <c r="B467" s="16" t="n"/>
      <c r="C467" s="20" t="n"/>
      <c r="D467" s="20" t="n"/>
      <c r="E467" s="16" t="n"/>
      <c r="F467" s="20" t="n"/>
      <c r="G467" s="16" t="n"/>
      <c r="H467" s="20" t="n"/>
      <c r="I467" s="23" t="n"/>
      <c r="J467" s="20" t="n"/>
      <c r="K467" s="20" t="n"/>
      <c r="L467" s="16" t="n"/>
    </row>
    <row r="468">
      <c r="A468" s="17" t="n"/>
      <c r="B468" s="16" t="n"/>
      <c r="C468" s="20" t="n"/>
      <c r="D468" s="20" t="n"/>
      <c r="E468" s="16" t="n"/>
      <c r="F468" s="20" t="n"/>
      <c r="G468" s="16" t="n"/>
      <c r="H468" s="20" t="n"/>
      <c r="I468" s="23" t="n"/>
      <c r="J468" s="20" t="n"/>
      <c r="K468" s="20" t="n"/>
      <c r="L468" s="16" t="n"/>
    </row>
    <row r="469">
      <c r="A469" s="17" t="n"/>
      <c r="B469" s="16" t="n"/>
      <c r="C469" s="20" t="n"/>
      <c r="D469" s="20" t="n"/>
      <c r="E469" s="16" t="n"/>
      <c r="F469" s="20" t="n"/>
      <c r="G469" s="16" t="n"/>
      <c r="H469" s="20" t="n"/>
      <c r="I469" s="23" t="n"/>
      <c r="J469" s="20" t="n"/>
      <c r="K469" s="20" t="n"/>
      <c r="L469" s="16" t="n"/>
    </row>
    <row r="470">
      <c r="A470" s="17" t="n"/>
      <c r="B470" s="16" t="n"/>
      <c r="C470" s="20" t="n"/>
      <c r="D470" s="20" t="n"/>
      <c r="E470" s="16" t="n"/>
      <c r="F470" s="20" t="n"/>
      <c r="G470" s="16" t="n"/>
      <c r="H470" s="20" t="n"/>
      <c r="I470" s="23" t="n"/>
      <c r="J470" s="20" t="n"/>
      <c r="K470" s="20" t="n"/>
      <c r="L470" s="16" t="n"/>
    </row>
    <row r="471">
      <c r="A471" s="17" t="n"/>
      <c r="B471" s="16" t="n"/>
      <c r="C471" s="20" t="n"/>
      <c r="D471" s="20" t="n"/>
      <c r="E471" s="16" t="n"/>
      <c r="F471" s="20" t="n"/>
      <c r="G471" s="16" t="n"/>
      <c r="H471" s="20" t="n"/>
      <c r="I471" s="23" t="n"/>
      <c r="J471" s="20" t="n"/>
      <c r="K471" s="20" t="n"/>
      <c r="L471" s="16" t="n"/>
    </row>
    <row r="472">
      <c r="A472" s="17" t="n"/>
      <c r="B472" s="16" t="n"/>
      <c r="C472" s="20" t="n"/>
      <c r="D472" s="20" t="n"/>
      <c r="E472" s="16" t="n"/>
      <c r="F472" s="20" t="n"/>
      <c r="G472" s="16" t="n"/>
      <c r="H472" s="20" t="n"/>
      <c r="I472" s="23" t="n"/>
      <c r="J472" s="20" t="n"/>
      <c r="K472" s="20" t="n"/>
      <c r="L472" s="16" t="n"/>
    </row>
    <row r="473">
      <c r="A473" s="17" t="n"/>
      <c r="B473" s="16" t="n"/>
      <c r="C473" s="20" t="n"/>
      <c r="D473" s="20" t="n"/>
      <c r="E473" s="16" t="n"/>
      <c r="F473" s="20" t="n"/>
      <c r="G473" s="16" t="n"/>
      <c r="H473" s="20" t="n"/>
      <c r="I473" s="23" t="n"/>
      <c r="J473" s="20" t="n"/>
      <c r="K473" s="20" t="n"/>
      <c r="L473" s="16" t="n"/>
    </row>
    <row r="474">
      <c r="A474" s="17" t="n"/>
      <c r="B474" s="16" t="n"/>
      <c r="C474" s="20" t="n"/>
      <c r="D474" s="20" t="n"/>
      <c r="E474" s="16" t="n"/>
      <c r="F474" s="20" t="n"/>
      <c r="G474" s="16" t="n"/>
      <c r="H474" s="20" t="n"/>
      <c r="I474" s="23" t="n"/>
      <c r="J474" s="20" t="n"/>
      <c r="K474" s="20" t="n"/>
      <c r="L474" s="16" t="n"/>
    </row>
    <row r="475">
      <c r="A475" s="17" t="n"/>
      <c r="B475" s="16" t="n"/>
      <c r="C475" s="20" t="n"/>
      <c r="D475" s="20" t="n"/>
      <c r="E475" s="16" t="n"/>
      <c r="F475" s="20" t="n"/>
      <c r="G475" s="16" t="n"/>
      <c r="H475" s="20" t="n"/>
      <c r="I475" s="23" t="n"/>
      <c r="J475" s="20" t="n"/>
      <c r="K475" s="20" t="n"/>
      <c r="L475" s="16" t="n"/>
    </row>
    <row r="476">
      <c r="A476" s="17" t="n"/>
      <c r="B476" s="16" t="n"/>
      <c r="C476" s="20" t="n"/>
      <c r="D476" s="20" t="n"/>
      <c r="E476" s="16" t="n"/>
      <c r="F476" s="20" t="n"/>
      <c r="G476" s="16" t="n"/>
      <c r="H476" s="20" t="n"/>
      <c r="I476" s="23" t="n"/>
      <c r="J476" s="20" t="n"/>
      <c r="K476" s="20" t="n"/>
      <c r="L476" s="16" t="n"/>
    </row>
    <row r="477">
      <c r="A477" s="17" t="n"/>
      <c r="B477" s="16" t="n"/>
      <c r="C477" s="20" t="n"/>
      <c r="D477" s="20" t="n"/>
      <c r="E477" s="16" t="n"/>
      <c r="F477" s="20" t="n"/>
      <c r="G477" s="16" t="n"/>
      <c r="H477" s="20" t="n"/>
      <c r="I477" s="23" t="n"/>
      <c r="J477" s="20" t="n"/>
      <c r="K477" s="20" t="n"/>
      <c r="L477" s="16" t="n"/>
    </row>
    <row r="478">
      <c r="A478" s="17" t="n"/>
      <c r="B478" s="16" t="n"/>
      <c r="C478" s="20" t="n"/>
      <c r="D478" s="20" t="n"/>
      <c r="E478" s="16" t="n"/>
      <c r="F478" s="20" t="n"/>
      <c r="G478" s="16" t="n"/>
      <c r="H478" s="20" t="n"/>
      <c r="I478" s="23" t="n"/>
      <c r="J478" s="20" t="n"/>
      <c r="K478" s="20" t="n"/>
      <c r="L478" s="16" t="n"/>
    </row>
    <row r="479">
      <c r="A479" s="17" t="n"/>
      <c r="B479" s="16" t="n"/>
      <c r="C479" s="20" t="n"/>
      <c r="D479" s="20" t="n"/>
      <c r="E479" s="16" t="n"/>
      <c r="F479" s="20" t="n"/>
      <c r="G479" s="16" t="n"/>
      <c r="H479" s="20" t="n"/>
      <c r="I479" s="23" t="n"/>
      <c r="J479" s="20" t="n"/>
      <c r="K479" s="20" t="n"/>
      <c r="L479" s="16" t="n"/>
    </row>
    <row r="480">
      <c r="A480" s="17" t="n"/>
      <c r="B480" s="16" t="n"/>
      <c r="C480" s="20" t="n"/>
      <c r="D480" s="20" t="n"/>
      <c r="E480" s="16" t="n"/>
      <c r="F480" s="20" t="n"/>
      <c r="G480" s="16" t="n"/>
      <c r="H480" s="20" t="n"/>
      <c r="I480" s="23" t="n"/>
      <c r="J480" s="20" t="n"/>
      <c r="K480" s="20" t="n"/>
      <c r="L480" s="16" t="n"/>
    </row>
    <row r="481">
      <c r="A481" s="17" t="n"/>
      <c r="B481" s="16" t="n"/>
      <c r="C481" s="20" t="n"/>
      <c r="D481" s="20" t="n"/>
      <c r="E481" s="16" t="n"/>
      <c r="F481" s="20" t="n"/>
      <c r="G481" s="16" t="n"/>
      <c r="H481" s="20" t="n"/>
      <c r="I481" s="23" t="n"/>
      <c r="J481" s="20" t="n"/>
      <c r="K481" s="20" t="n"/>
      <c r="L481" s="16" t="n"/>
    </row>
    <row r="482">
      <c r="A482" s="17" t="n"/>
      <c r="B482" s="16" t="n"/>
      <c r="C482" s="20" t="n"/>
      <c r="D482" s="20" t="n"/>
      <c r="E482" s="16" t="n"/>
      <c r="F482" s="20" t="n"/>
      <c r="G482" s="16" t="n"/>
      <c r="H482" s="20" t="n"/>
      <c r="I482" s="23" t="n"/>
      <c r="J482" s="20" t="n"/>
      <c r="K482" s="20" t="n"/>
      <c r="L482" s="16" t="n"/>
    </row>
    <row r="483">
      <c r="A483" s="17" t="n"/>
      <c r="B483" s="16" t="n"/>
      <c r="C483" s="20" t="n"/>
      <c r="D483" s="20" t="n"/>
      <c r="E483" s="16" t="n"/>
      <c r="F483" s="20" t="n"/>
      <c r="G483" s="16" t="n"/>
      <c r="H483" s="20" t="n"/>
      <c r="I483" s="23" t="n"/>
      <c r="J483" s="20" t="n"/>
      <c r="K483" s="20" t="n"/>
      <c r="L483" s="16" t="n"/>
    </row>
    <row r="484">
      <c r="A484" s="17" t="n"/>
      <c r="B484" s="16" t="n"/>
      <c r="C484" s="20" t="n"/>
      <c r="D484" s="20" t="n"/>
      <c r="E484" s="16" t="n"/>
      <c r="F484" s="20" t="n"/>
      <c r="G484" s="16" t="n"/>
      <c r="H484" s="20" t="n"/>
      <c r="I484" s="23" t="n"/>
      <c r="J484" s="20" t="n"/>
      <c r="K484" s="20" t="n"/>
      <c r="L484" s="16" t="n"/>
    </row>
    <row r="485">
      <c r="A485" s="17" t="n"/>
      <c r="B485" s="16" t="n"/>
      <c r="C485" s="20" t="n"/>
      <c r="D485" s="20" t="n"/>
      <c r="E485" s="16" t="n"/>
      <c r="F485" s="20" t="n"/>
      <c r="G485" s="16" t="n"/>
      <c r="H485" s="20" t="n"/>
      <c r="I485" s="23" t="n"/>
      <c r="J485" s="20" t="n"/>
      <c r="K485" s="20" t="n"/>
      <c r="L485" s="16" t="n"/>
    </row>
    <row r="486">
      <c r="A486" s="17" t="n"/>
      <c r="B486" s="16" t="n"/>
      <c r="C486" s="20" t="n"/>
      <c r="D486" s="20" t="n"/>
      <c r="E486" s="16" t="n"/>
      <c r="F486" s="20" t="n"/>
      <c r="G486" s="16" t="n"/>
      <c r="H486" s="20" t="n"/>
      <c r="I486" s="23" t="n"/>
      <c r="J486" s="20" t="n"/>
      <c r="K486" s="20" t="n"/>
      <c r="L486" s="16" t="n"/>
    </row>
    <row r="487">
      <c r="A487" s="17" t="n"/>
      <c r="B487" s="16" t="n"/>
      <c r="C487" s="20" t="n"/>
      <c r="D487" s="20" t="n"/>
      <c r="E487" s="16" t="n"/>
      <c r="F487" s="20" t="n"/>
      <c r="G487" s="16" t="n"/>
      <c r="H487" s="20" t="n"/>
      <c r="I487" s="23" t="n"/>
      <c r="J487" s="20" t="n"/>
      <c r="K487" s="20" t="n"/>
      <c r="L487" s="16" t="n"/>
    </row>
    <row r="488">
      <c r="A488" s="17" t="n"/>
      <c r="B488" s="16" t="n"/>
      <c r="C488" s="20" t="n"/>
      <c r="D488" s="20" t="n"/>
      <c r="E488" s="16" t="n"/>
      <c r="F488" s="20" t="n"/>
      <c r="G488" s="16" t="n"/>
      <c r="H488" s="20" t="n"/>
      <c r="I488" s="23" t="n"/>
      <c r="J488" s="20" t="n"/>
      <c r="K488" s="20" t="n"/>
      <c r="L488" s="16" t="n"/>
    </row>
    <row r="489">
      <c r="A489" s="17" t="n"/>
      <c r="B489" s="16" t="n"/>
      <c r="C489" s="20" t="n"/>
      <c r="D489" s="20" t="n"/>
      <c r="E489" s="16" t="n"/>
      <c r="F489" s="20" t="n"/>
      <c r="G489" s="16" t="n"/>
      <c r="H489" s="20" t="n"/>
      <c r="I489" s="23" t="n"/>
      <c r="J489" s="20" t="n"/>
      <c r="K489" s="20" t="n"/>
      <c r="L489" s="16" t="n"/>
    </row>
    <row r="490">
      <c r="A490" s="17" t="n"/>
      <c r="B490" s="16" t="n"/>
      <c r="C490" s="20" t="n"/>
      <c r="D490" s="20" t="n"/>
      <c r="E490" s="16" t="n"/>
      <c r="F490" s="20" t="n"/>
      <c r="G490" s="16" t="n"/>
      <c r="H490" s="20" t="n"/>
      <c r="I490" s="23" t="n"/>
      <c r="J490" s="20" t="n"/>
      <c r="K490" s="20" t="n"/>
      <c r="L490" s="16" t="n"/>
    </row>
    <row r="491">
      <c r="A491" s="17" t="n"/>
      <c r="B491" s="16" t="n"/>
      <c r="C491" s="20" t="n"/>
      <c r="D491" s="20" t="n"/>
      <c r="E491" s="16" t="n"/>
      <c r="F491" s="20" t="n"/>
      <c r="G491" s="16" t="n"/>
      <c r="H491" s="20" t="n"/>
      <c r="I491" s="23" t="n"/>
      <c r="J491" s="20" t="n"/>
      <c r="K491" s="20" t="n"/>
      <c r="L491" s="16" t="n"/>
    </row>
    <row r="492">
      <c r="A492" s="17" t="n"/>
      <c r="B492" s="16" t="n"/>
      <c r="C492" s="20" t="n"/>
      <c r="D492" s="20" t="n"/>
      <c r="E492" s="16" t="n"/>
      <c r="F492" s="20" t="n"/>
      <c r="G492" s="16" t="n"/>
      <c r="H492" s="20" t="n"/>
      <c r="I492" s="23" t="n"/>
      <c r="J492" s="20" t="n"/>
      <c r="K492" s="20" t="n"/>
      <c r="L492" s="16" t="n"/>
    </row>
    <row r="493">
      <c r="A493" s="17" t="n"/>
      <c r="B493" s="16" t="n"/>
      <c r="C493" s="20" t="n"/>
      <c r="D493" s="20" t="n"/>
      <c r="E493" s="16" t="n"/>
      <c r="F493" s="20" t="n"/>
      <c r="G493" s="16" t="n"/>
      <c r="H493" s="20" t="n"/>
      <c r="I493" s="23" t="n"/>
      <c r="J493" s="20" t="n"/>
      <c r="K493" s="20" t="n"/>
      <c r="L493" s="16" t="n"/>
    </row>
    <row r="494">
      <c r="A494" s="17" t="n"/>
      <c r="B494" s="16" t="n"/>
      <c r="C494" s="20" t="n"/>
      <c r="D494" s="20" t="n"/>
      <c r="E494" s="16" t="n"/>
      <c r="F494" s="20" t="n"/>
      <c r="G494" s="16" t="n"/>
      <c r="H494" s="20" t="n"/>
      <c r="I494" s="23" t="n"/>
      <c r="J494" s="20" t="n"/>
      <c r="K494" s="20" t="n"/>
      <c r="L494" s="16" t="n"/>
    </row>
    <row r="495">
      <c r="A495" s="17" t="n"/>
      <c r="B495" s="16" t="n"/>
      <c r="C495" s="20" t="n"/>
      <c r="D495" s="20" t="n"/>
      <c r="E495" s="16" t="n"/>
      <c r="F495" s="20" t="n"/>
      <c r="G495" s="16" t="n"/>
      <c r="H495" s="20" t="n"/>
      <c r="I495" s="23" t="n"/>
      <c r="J495" s="20" t="n"/>
      <c r="K495" s="20" t="n"/>
      <c r="L495" s="16" t="n"/>
    </row>
    <row r="496">
      <c r="A496" s="17" t="n"/>
      <c r="B496" s="16" t="n"/>
      <c r="C496" s="20" t="n"/>
      <c r="D496" s="20" t="n"/>
      <c r="E496" s="16" t="n"/>
      <c r="F496" s="20" t="n"/>
      <c r="G496" s="16" t="n"/>
      <c r="H496" s="20" t="n"/>
      <c r="I496" s="23" t="n"/>
      <c r="J496" s="20" t="n"/>
      <c r="K496" s="20" t="n"/>
      <c r="L496" s="16" t="n"/>
    </row>
    <row r="497">
      <c r="A497" s="17" t="n"/>
      <c r="B497" s="16" t="n"/>
      <c r="C497" s="20" t="n"/>
      <c r="D497" s="20" t="n"/>
      <c r="E497" s="16" t="n"/>
      <c r="F497" s="20" t="n"/>
      <c r="G497" s="16" t="n"/>
      <c r="H497" s="20" t="n"/>
      <c r="I497" s="23" t="n"/>
      <c r="J497" s="20" t="n"/>
      <c r="K497" s="20" t="n"/>
      <c r="L497" s="16" t="n"/>
    </row>
    <row r="498">
      <c r="A498" s="17" t="n"/>
      <c r="B498" s="16" t="n"/>
      <c r="C498" s="20" t="n"/>
      <c r="D498" s="20" t="n"/>
      <c r="E498" s="16" t="n"/>
      <c r="F498" s="20" t="n"/>
      <c r="G498" s="16" t="n"/>
      <c r="H498" s="20" t="n"/>
      <c r="I498" s="23" t="n"/>
      <c r="J498" s="20" t="n"/>
      <c r="K498" s="20" t="n"/>
      <c r="L498" s="16" t="n"/>
    </row>
    <row r="499">
      <c r="A499" s="17" t="n"/>
      <c r="B499" s="16" t="n"/>
      <c r="C499" s="20" t="n"/>
      <c r="D499" s="20" t="n"/>
      <c r="E499" s="16" t="n"/>
      <c r="F499" s="20" t="n"/>
      <c r="G499" s="16" t="n"/>
      <c r="H499" s="20" t="n"/>
      <c r="I499" s="23" t="n"/>
      <c r="J499" s="20" t="n"/>
      <c r="K499" s="20" t="n"/>
      <c r="L499" s="16" t="n"/>
    </row>
    <row r="500">
      <c r="A500" s="17" t="n"/>
      <c r="B500" s="16" t="n"/>
      <c r="C500" s="20" t="n"/>
      <c r="D500" s="20" t="n"/>
      <c r="E500" s="16" t="n"/>
      <c r="F500" s="20" t="n"/>
      <c r="G500" s="16" t="n"/>
      <c r="H500" s="20" t="n"/>
      <c r="I500" s="23" t="n"/>
      <c r="J500" s="20" t="n"/>
      <c r="K500" s="20" t="n"/>
      <c r="L500" s="16" t="n"/>
    </row>
    <row r="501">
      <c r="A501" s="17" t="n"/>
      <c r="B501" s="16" t="n"/>
      <c r="C501" s="20" t="n"/>
      <c r="D501" s="20" t="n"/>
      <c r="E501" s="16" t="n"/>
      <c r="F501" s="20" t="n"/>
      <c r="G501" s="16" t="n"/>
      <c r="H501" s="20" t="n"/>
      <c r="I501" s="23" t="n"/>
      <c r="J501" s="20" t="n"/>
      <c r="K501" s="20" t="n"/>
      <c r="L501" s="16" t="n"/>
    </row>
    <row r="502">
      <c r="A502" s="17" t="n"/>
      <c r="B502" s="16" t="n"/>
      <c r="C502" s="20" t="n"/>
      <c r="D502" s="20" t="n"/>
      <c r="E502" s="16" t="n"/>
      <c r="F502" s="20" t="n"/>
      <c r="G502" s="16" t="n"/>
      <c r="H502" s="20" t="n"/>
      <c r="I502" s="23" t="n"/>
      <c r="J502" s="20" t="n"/>
      <c r="K502" s="20" t="n"/>
      <c r="L502" s="16" t="n"/>
    </row>
    <row r="503">
      <c r="A503" s="17" t="n"/>
      <c r="B503" s="16" t="n"/>
      <c r="C503" s="20" t="n"/>
      <c r="D503" s="20" t="n"/>
      <c r="E503" s="16" t="n"/>
      <c r="F503" s="20" t="n"/>
      <c r="G503" s="16" t="n"/>
      <c r="H503" s="20" t="n"/>
      <c r="I503" s="23" t="n"/>
      <c r="J503" s="20" t="n"/>
      <c r="K503" s="20" t="n"/>
      <c r="L503" s="16" t="n"/>
    </row>
    <row r="504">
      <c r="A504" s="17" t="n"/>
      <c r="B504" s="16" t="n"/>
      <c r="C504" s="20" t="n"/>
      <c r="D504" s="20" t="n"/>
      <c r="E504" s="16" t="n"/>
      <c r="F504" s="20" t="n"/>
      <c r="G504" s="16" t="n"/>
      <c r="H504" s="20" t="n"/>
      <c r="I504" s="23" t="n"/>
      <c r="J504" s="20" t="n"/>
      <c r="K504" s="20" t="n"/>
      <c r="L504" s="16" t="n"/>
    </row>
    <row r="505">
      <c r="A505" s="17" t="n"/>
      <c r="B505" s="16" t="n"/>
      <c r="C505" s="20" t="n"/>
      <c r="D505" s="20" t="n"/>
      <c r="E505" s="16" t="n"/>
      <c r="F505" s="20" t="n"/>
      <c r="G505" s="16" t="n"/>
      <c r="H505" s="20" t="n"/>
      <c r="I505" s="23" t="n"/>
      <c r="J505" s="20" t="n"/>
      <c r="K505" s="20" t="n"/>
      <c r="L505" s="16" t="n"/>
    </row>
    <row r="506">
      <c r="A506" s="17" t="n"/>
      <c r="B506" s="16" t="n"/>
      <c r="C506" s="20" t="n"/>
      <c r="D506" s="20" t="n"/>
      <c r="E506" s="16" t="n"/>
      <c r="F506" s="20" t="n"/>
      <c r="G506" s="16" t="n"/>
      <c r="H506" s="20" t="n"/>
      <c r="I506" s="23" t="n"/>
      <c r="J506" s="20" t="n"/>
      <c r="K506" s="20" t="n"/>
      <c r="L506" s="16" t="n"/>
    </row>
    <row r="507">
      <c r="A507" s="17" t="n"/>
      <c r="B507" s="16" t="n"/>
      <c r="C507" s="20" t="n"/>
      <c r="D507" s="20" t="n"/>
      <c r="E507" s="16" t="n"/>
      <c r="F507" s="20" t="n"/>
      <c r="G507" s="16" t="n"/>
      <c r="H507" s="20" t="n"/>
      <c r="I507" s="23" t="n"/>
      <c r="J507" s="20" t="n"/>
      <c r="K507" s="20" t="n"/>
      <c r="L507" s="16" t="n"/>
    </row>
  </sheetData>
  <autoFilter ref="A7:L507"/>
  <mergeCells count="3">
    <mergeCell ref="A2:K2"/>
    <mergeCell ref="A1:K1"/>
    <mergeCell ref="A4:K5"/>
  </mergeCells>
  <dataValidations count="3">
    <dataValidation sqref="B8:B507" showDropDown="0" showInputMessage="0" showErrorMessage="1" allowBlank="1" errorTitle="Valor no válido" error="Selecciona una opción de la lista." type="list">
      <formula1>"Depósito,Retiro,Conversión,Ajuste"</formula1>
    </dataValidation>
    <dataValidation sqref="E8:E507" showDropDown="0" showInputMessage="0" showErrorMessage="1" allowBlank="1" errorTitle="Valor no válido" error="Selecciona una opción de la lista." type="list">
      <formula1>=CATALOGOS!$K$2:$K$10</formula1>
    </dataValidation>
    <dataValidation sqref="G8:G507" showDropDown="0" showInputMessage="0" showErrorMessage="1" allowBlank="1" errorTitle="Valor no válido" error="Selecciona una opción de la lista." type="list">
      <formula1>=CATALOGOS!$K$2:$K$10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2" customHeight="1">
      <c r="A1" s="1" t="inlineStr">
        <is>
          <t>Revisión semanal o periódica</t>
        </is>
      </c>
    </row>
    <row r="2" ht="26" customHeight="1">
      <c r="A2" s="2" t="inlineStr">
        <is>
          <t>Una ficha para evaluar el proceso. Duplica la pestaña o copia el bloque para conservar revisiones anteriores.</t>
        </is>
      </c>
    </row>
    <row r="4" ht="24" customHeight="1">
      <c r="A4" s="4" t="inlineStr">
        <is>
          <t>Periodo revisado</t>
        </is>
      </c>
    </row>
    <row r="5">
      <c r="A5" s="39" t="inlineStr">
        <is>
          <t>Fecha inicio</t>
        </is>
      </c>
      <c r="B5" s="17" t="n"/>
    </row>
    <row r="6">
      <c r="A6" s="39" t="inlineStr">
        <is>
          <t>Fecha fin</t>
        </is>
      </c>
      <c r="B6" s="17" t="n"/>
    </row>
    <row r="7">
      <c r="A7" s="39" t="inlineStr">
        <is>
          <t>N.º de operaciones</t>
        </is>
      </c>
      <c r="B7" s="16" t="n"/>
    </row>
    <row r="8">
      <c r="A8" s="39" t="inlineStr">
        <is>
          <t>Resultado neto</t>
        </is>
      </c>
      <c r="B8" s="16" t="n"/>
    </row>
    <row r="9">
      <c r="A9" s="39" t="inlineStr">
        <is>
          <t>R acumulada</t>
        </is>
      </c>
      <c r="B9" s="16" t="n"/>
    </row>
    <row r="10">
      <c r="A10" s="39" t="inlineStr">
        <is>
          <t>% cumplimiento plan</t>
        </is>
      </c>
      <c r="B10" s="16" t="n"/>
    </row>
    <row r="12" ht="24" customHeight="1">
      <c r="A12" s="4" t="inlineStr">
        <is>
          <t>Preguntas de revisión</t>
        </is>
      </c>
    </row>
    <row r="13">
      <c r="A13" s="40" t="inlineStr">
        <is>
          <t>¿Respeté mis reglas?</t>
        </is>
      </c>
    </row>
    <row r="14" ht="28" customHeight="1">
      <c r="A14" s="41" t="n"/>
    </row>
    <row r="15" ht="28" customHeight="1"/>
    <row r="16">
      <c r="A16" s="40" t="inlineStr">
        <is>
          <t>¿Qué hice especialmente bien?</t>
        </is>
      </c>
    </row>
    <row r="17" ht="28" customHeight="1">
      <c r="A17" s="41" t="n"/>
    </row>
    <row r="18" ht="28" customHeight="1"/>
    <row r="19">
      <c r="A19" s="40" t="inlineStr">
        <is>
          <t>¿Cuál fue mi error más repetido?</t>
        </is>
      </c>
    </row>
    <row r="20" ht="28" customHeight="1">
      <c r="A20" s="41" t="n"/>
    </row>
    <row r="21" ht="28" customHeight="1"/>
    <row r="22">
      <c r="A22" s="40" t="inlineStr">
        <is>
          <t>¿Dónde se concentraron las pérdidas?</t>
        </is>
      </c>
    </row>
    <row r="23" ht="28" customHeight="1">
      <c r="A23" s="41" t="n"/>
    </row>
    <row r="24" ht="28" customHeight="1"/>
    <row r="25">
      <c r="A25" s="40" t="inlineStr">
        <is>
          <t>¿Hubo algún horario, instrumento o estrategia problemáticos?</t>
        </is>
      </c>
    </row>
    <row r="26" ht="28" customHeight="1">
      <c r="A26" s="41" t="n"/>
    </row>
    <row r="27" ht="28" customHeight="1"/>
    <row r="28">
      <c r="A28" s="40" t="inlineStr">
        <is>
          <t>¿Cambié el tamaño de posición por una reacción emocional?</t>
        </is>
      </c>
    </row>
    <row r="29" ht="28" customHeight="1">
      <c r="A29" s="41" t="n"/>
    </row>
    <row r="30" ht="28" customHeight="1"/>
    <row r="31">
      <c r="A31" s="40" t="inlineStr">
        <is>
          <t>¿Qué comportamiento necesito vigilar?</t>
        </is>
      </c>
    </row>
    <row r="32" ht="28" customHeight="1">
      <c r="A32" s="41" t="n"/>
    </row>
    <row r="33" ht="28" customHeight="1"/>
    <row r="34">
      <c r="A34" s="40" t="inlineStr">
        <is>
          <t>¿Qué quiero comprobar en las próximas operaciones?</t>
        </is>
      </c>
    </row>
    <row r="35" ht="28" customHeight="1">
      <c r="A35" s="41" t="n"/>
    </row>
    <row r="36" ht="28" customHeight="1"/>
    <row r="37">
      <c r="A37" s="40" t="inlineStr">
        <is>
          <t>¿Hay suficiente muestra para sacar una conclusión?</t>
        </is>
      </c>
    </row>
    <row r="38" ht="28" customHeight="1">
      <c r="A38" s="41" t="n"/>
    </row>
    <row r="39" ht="28" customHeight="1"/>
    <row r="40">
      <c r="A40" s="38" t="inlineStr">
        <is>
          <t>Una coincidencia en pocas operaciones es una señal para investigar, no una prueba suficiente para cambiar toda una estrategia.</t>
        </is>
      </c>
    </row>
    <row r="41"/>
    <row r="43">
      <c r="A43" s="42" t="inlineStr">
        <is>
          <t>Esta plantilla tiene fines educativos y de organización personal. No constituye asesoría financiera ni garantiza mejores resultados.</t>
        </is>
      </c>
    </row>
    <row r="44"/>
    <row r="45"/>
  </sheetData>
  <mergeCells count="30">
    <mergeCell ref="A43:H45"/>
    <mergeCell ref="A26:H27"/>
    <mergeCell ref="B8:D8"/>
    <mergeCell ref="A14:H15"/>
    <mergeCell ref="A1:H1"/>
    <mergeCell ref="A32:H33"/>
    <mergeCell ref="B10:D10"/>
    <mergeCell ref="A17:H18"/>
    <mergeCell ref="A25:H25"/>
    <mergeCell ref="A29:H30"/>
    <mergeCell ref="A16:H16"/>
    <mergeCell ref="A20:H21"/>
    <mergeCell ref="A23:H24"/>
    <mergeCell ref="B9:D9"/>
    <mergeCell ref="A37:H37"/>
    <mergeCell ref="B6:D6"/>
    <mergeCell ref="A35:H36"/>
    <mergeCell ref="A38:H39"/>
    <mergeCell ref="A12:H12"/>
    <mergeCell ref="B5:D5"/>
    <mergeCell ref="A2:H2"/>
    <mergeCell ref="A40:H41"/>
    <mergeCell ref="B7:D7"/>
    <mergeCell ref="A22:H22"/>
    <mergeCell ref="A4:H4"/>
    <mergeCell ref="A28:H28"/>
    <mergeCell ref="A13:H13"/>
    <mergeCell ref="A19:H19"/>
    <mergeCell ref="A31:H31"/>
    <mergeCell ref="A34:H3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I12"/>
  <sheetViews>
    <sheetView showGridLines="0" zoomScale="7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2" customWidth="1" min="4" max="4"/>
    <col width="20" customWidth="1" min="5" max="5"/>
    <col width="10" customWidth="1" min="6" max="6"/>
    <col width="14" customWidth="1" min="7" max="7"/>
    <col width="16" customWidth="1" min="8" max="8"/>
    <col width="16" customWidth="1" min="9" max="9"/>
    <col width="11" customWidth="1" min="10" max="10"/>
    <col width="16" customWidth="1" min="11" max="11"/>
    <col width="28" customWidth="1" min="12" max="12"/>
    <col width="16" customWidth="1" min="13" max="13"/>
    <col width="16" customWidth="1" min="14" max="14"/>
    <col width="15" customWidth="1" min="15" max="15"/>
    <col width="15" customWidth="1" min="16" max="16"/>
    <col width="14" customWidth="1" min="17" max="17"/>
    <col width="17" customWidth="1" min="18" max="18"/>
    <col width="15" customWidth="1" min="19" max="19"/>
    <col width="15" customWidth="1" min="20" max="20"/>
    <col width="12" customWidth="1" min="21" max="21"/>
    <col width="16" customWidth="1" min="22" max="22"/>
    <col width="13" customWidth="1" min="23" max="23"/>
    <col width="15" customWidth="1" min="24" max="24"/>
    <col width="14" customWidth="1" min="25" max="25"/>
    <col width="17" customWidth="1" min="26" max="26"/>
    <col width="25" customWidth="1" min="27" max="27"/>
    <col width="25" customWidth="1" min="28" max="28"/>
    <col width="18" customWidth="1" min="29" max="29"/>
    <col width="20" customWidth="1" min="30" max="30"/>
    <col width="20" customWidth="1" min="31" max="31"/>
    <col width="30" customWidth="1" min="32" max="32"/>
    <col width="28" customWidth="1" min="33" max="33"/>
    <col width="18" customWidth="1" min="34" max="34"/>
    <col width="20" customWidth="1" min="35" max="35"/>
  </cols>
  <sheetData>
    <row r="1" ht="32" customHeight="1">
      <c r="A1" s="1" t="inlineStr">
        <is>
          <t>Ejemplos ilustrativos</t>
        </is>
      </c>
    </row>
    <row r="2" ht="26" customHeight="1">
      <c r="A2" s="2" t="inlineStr">
        <is>
          <t>No constituyen señales ni recomendaciones de inversión. Esta pestaña está separada del dashboard y puede eliminarse.</t>
        </is>
      </c>
    </row>
    <row r="4">
      <c r="A4" s="43" t="inlineStr">
        <is>
          <t>Cinco operaciones ficticias para mostrar cómo rellenar el diario: una ganadora con plan, una perdedora con plan, una ganadora con una regla incumplida, una operación con costos y una cuenta en USD con equivalente en MXN.</t>
        </is>
      </c>
    </row>
    <row r="5"/>
    <row r="7">
      <c r="A7" s="44" t="inlineStr">
        <is>
          <t>ID de operación</t>
        </is>
      </c>
      <c r="B7" s="44" t="inlineStr">
        <is>
          <t>Fecha</t>
        </is>
      </c>
      <c r="C7" s="44" t="inlineStr">
        <is>
          <t>Hora de entrada</t>
        </is>
      </c>
      <c r="D7" s="44" t="inlineStr">
        <is>
          <t>Hora de salida</t>
        </is>
      </c>
      <c r="E7" s="44" t="inlineStr">
        <is>
          <t>Zona horaria</t>
        </is>
      </c>
      <c r="F7" s="44" t="inlineStr">
        <is>
          <t>Cuenta</t>
        </is>
      </c>
      <c r="G7" s="44" t="inlineStr">
        <is>
          <t>Moneda de la cuenta</t>
        </is>
      </c>
      <c r="H7" s="44" t="inlineStr">
        <is>
          <t>Mercado</t>
        </is>
      </c>
      <c r="I7" s="44" t="inlineStr">
        <is>
          <t>Instrumento</t>
        </is>
      </c>
      <c r="J7" s="44" t="inlineStr">
        <is>
          <t>Dirección</t>
        </is>
      </c>
      <c r="K7" s="44" t="inlineStr">
        <is>
          <t>Estrategia</t>
        </is>
      </c>
      <c r="L7" s="44" t="inlineStr">
        <is>
          <t>Motivo de entrada</t>
        </is>
      </c>
      <c r="M7" s="44" t="inlineStr">
        <is>
          <t>Precio de entrada previsto</t>
        </is>
      </c>
      <c r="N7" s="44" t="inlineStr">
        <is>
          <t>Precio de entrada real</t>
        </is>
      </c>
      <c r="O7" s="44" t="inlineStr">
        <is>
          <t>Stop loss inicial</t>
        </is>
      </c>
      <c r="P7" s="44" t="inlineStr">
        <is>
          <t>Objetivo inicial</t>
        </is>
      </c>
      <c r="Q7" s="44" t="inlineStr">
        <is>
          <t>Tamaño de posición</t>
        </is>
      </c>
      <c r="R7" s="44" t="inlineStr">
        <is>
          <t>Riesgo inicial previsto</t>
        </is>
      </c>
      <c r="S7" s="44" t="inlineStr">
        <is>
          <t>Precio de salida</t>
        </is>
      </c>
      <c r="T7" s="44" t="inlineStr">
        <is>
          <t>Resultado bruto</t>
        </is>
      </c>
      <c r="U7" s="44" t="inlineStr">
        <is>
          <t>Comisión</t>
        </is>
      </c>
      <c r="V7" s="44" t="inlineStr">
        <is>
          <t>Swap / financiación</t>
        </is>
      </c>
      <c r="W7" s="44" t="inlineStr">
        <is>
          <t>Otros costos</t>
        </is>
      </c>
      <c r="X7" s="44" t="inlineStr">
        <is>
          <t>Resultado neto</t>
        </is>
      </c>
      <c r="Y7" s="44" t="inlineStr">
        <is>
          <t>Resultado en R</t>
        </is>
      </c>
      <c r="Z7" s="44" t="inlineStr">
        <is>
          <t>¿Se respetó el plan?</t>
        </is>
      </c>
      <c r="AA7" s="44" t="inlineStr">
        <is>
          <t>Regla incumplida</t>
        </is>
      </c>
      <c r="AB7" s="44" t="inlineStr">
        <is>
          <t>Error principal</t>
        </is>
      </c>
      <c r="AC7" s="44" t="inlineStr">
        <is>
          <t>Emoción antes de entrar</t>
        </is>
      </c>
      <c r="AD7" s="44" t="inlineStr">
        <is>
          <t>Emoción durante la operación</t>
        </is>
      </c>
      <c r="AE7" s="44" t="inlineStr">
        <is>
          <t>Calidad de ejecución</t>
        </is>
      </c>
      <c r="AF7" s="44" t="inlineStr">
        <is>
          <t>Comentarios</t>
        </is>
      </c>
      <c r="AG7" s="44" t="inlineStr">
        <is>
          <t>Enlace o referencia de captura</t>
        </is>
      </c>
      <c r="AH7" s="44" t="inlineStr">
        <is>
          <t>Tipo de cambio a MXN</t>
        </is>
      </c>
      <c r="AI7" s="44" t="inlineStr">
        <is>
          <t>Resultado equivalente MXN</t>
        </is>
      </c>
    </row>
    <row r="8">
      <c r="A8" s="16" t="inlineStr">
        <is>
          <t>EJ-001</t>
        </is>
      </c>
      <c r="B8" s="17" t="n">
        <v>46266</v>
      </c>
      <c r="C8" s="18" t="n">
        <v>0.3854166666666667</v>
      </c>
      <c r="D8" s="18" t="n">
        <v>0.4201388888888889</v>
      </c>
      <c r="E8" s="16" t="inlineStr">
        <is>
          <t>America/Mexico_City</t>
        </is>
      </c>
      <c r="F8" s="16" t="inlineStr">
        <is>
          <t>Real</t>
        </is>
      </c>
      <c r="G8" s="16" t="inlineStr">
        <is>
          <t>USD</t>
        </is>
      </c>
      <c r="H8" s="16" t="inlineStr">
        <is>
          <t>Forex</t>
        </is>
      </c>
      <c r="I8" s="16" t="inlineStr">
        <is>
          <t>EUR/USD</t>
        </is>
      </c>
      <c r="J8" s="16" t="inlineStr">
        <is>
          <t>Compra</t>
        </is>
      </c>
      <c r="K8" s="16" t="inlineStr">
        <is>
          <t>Pullback</t>
        </is>
      </c>
      <c r="L8" s="16" t="inlineStr">
        <is>
          <t>Retesteo de nivel con confirmación</t>
        </is>
      </c>
      <c r="M8" s="16" t="n">
        <v>1.165</v>
      </c>
      <c r="N8" s="16" t="n">
        <v>1.1652</v>
      </c>
      <c r="O8" s="16" t="n">
        <v>1.1625</v>
      </c>
      <c r="P8" s="16" t="n">
        <v>1.17</v>
      </c>
      <c r="Q8" s="16" t="n">
        <v>1</v>
      </c>
      <c r="R8" s="20" t="n">
        <v>50</v>
      </c>
      <c r="S8" s="16" t="n">
        <v>1.1698</v>
      </c>
      <c r="T8" s="20" t="n">
        <v>85</v>
      </c>
      <c r="U8" s="20" t="n">
        <v>5</v>
      </c>
      <c r="V8" s="20" t="n">
        <v>0</v>
      </c>
      <c r="W8" s="20" t="n">
        <v>0</v>
      </c>
      <c r="X8" s="21">
        <f>IF(T8="","",T8-IF(U8="",0,U8)-IF(V8="",0,V8)-IF(W8="",0,W8))</f>
        <v/>
      </c>
      <c r="Y8" s="22">
        <f>IF(OR(R8="",R8=0,X8=""),"",X8/R8)</f>
        <v/>
      </c>
      <c r="Z8" s="16" t="inlineStr">
        <is>
          <t>Sí</t>
        </is>
      </c>
      <c r="AA8" s="16" t="inlineStr"/>
      <c r="AB8" s="16" t="inlineStr">
        <is>
          <t>Ninguno</t>
        </is>
      </c>
      <c r="AC8" s="16" t="inlineStr">
        <is>
          <t>Calma</t>
        </is>
      </c>
      <c r="AD8" s="16" t="inlineStr">
        <is>
          <t>Confianza</t>
        </is>
      </c>
      <c r="AE8" s="16" t="inlineStr">
        <is>
          <t>4 - Buena</t>
        </is>
      </c>
      <c r="AF8" s="16" t="inlineStr">
        <is>
          <t>Salida según plan</t>
        </is>
      </c>
      <c r="AG8" s="16" t="inlineStr">
        <is>
          <t>captura-ej-001</t>
        </is>
      </c>
      <c r="AH8" s="23" t="n">
        <v>17.45</v>
      </c>
      <c r="AI8" s="21">
        <f>IF(X8="","",IF(G8="MXN",X8,IF(AH8="","",X8*AH8)))</f>
        <v/>
      </c>
    </row>
    <row r="9">
      <c r="A9" s="16" t="inlineStr">
        <is>
          <t>EJ-002</t>
        </is>
      </c>
      <c r="B9" s="17" t="n">
        <v>46267</v>
      </c>
      <c r="C9" s="18" t="n">
        <v>0.3611111111111111</v>
      </c>
      <c r="D9" s="18" t="n">
        <v>0.3958333333333333</v>
      </c>
      <c r="E9" s="16" t="inlineStr">
        <is>
          <t>America/Mexico_City</t>
        </is>
      </c>
      <c r="F9" s="16" t="inlineStr">
        <is>
          <t>Real</t>
        </is>
      </c>
      <c r="G9" s="16" t="inlineStr">
        <is>
          <t>USD</t>
        </is>
      </c>
      <c r="H9" s="16" t="inlineStr">
        <is>
          <t>Materias primas</t>
        </is>
      </c>
      <c r="I9" s="16" t="inlineStr">
        <is>
          <t>XAU/USD</t>
        </is>
      </c>
      <c r="J9" s="16" t="inlineStr">
        <is>
          <t>Venta</t>
        </is>
      </c>
      <c r="K9" s="16" t="inlineStr">
        <is>
          <t>Ruptura</t>
        </is>
      </c>
      <c r="L9" s="16" t="inlineStr">
        <is>
          <t>Ruptura fallida y stop ejecutado</t>
        </is>
      </c>
      <c r="M9" s="16" t="n">
        <v>2530</v>
      </c>
      <c r="N9" s="16" t="n">
        <v>2529.5</v>
      </c>
      <c r="O9" s="16" t="n">
        <v>2537</v>
      </c>
      <c r="P9" s="16" t="n">
        <v>2518</v>
      </c>
      <c r="Q9" s="16" t="n">
        <v>0.1</v>
      </c>
      <c r="R9" s="20" t="n">
        <v>60</v>
      </c>
      <c r="S9" s="16" t="n">
        <v>2536.8</v>
      </c>
      <c r="T9" s="20" t="n">
        <v>-55</v>
      </c>
      <c r="U9" s="20" t="n">
        <v>5</v>
      </c>
      <c r="V9" s="20" t="n">
        <v>0</v>
      </c>
      <c r="W9" s="20" t="n">
        <v>0</v>
      </c>
      <c r="X9" s="21">
        <f>IF(T9="","",T9-IF(U9="",0,U9)-IF(V9="",0,V9)-IF(W9="",0,W9))</f>
        <v/>
      </c>
      <c r="Y9" s="22">
        <f>IF(OR(R9="",R9=0,X9=""),"",X9/R9)</f>
        <v/>
      </c>
      <c r="Z9" s="16" t="inlineStr">
        <is>
          <t>Sí</t>
        </is>
      </c>
      <c r="AA9" s="16" t="inlineStr"/>
      <c r="AB9" s="16" t="inlineStr">
        <is>
          <t>Ninguno</t>
        </is>
      </c>
      <c r="AC9" s="16" t="inlineStr">
        <is>
          <t>Calma</t>
        </is>
      </c>
      <c r="AD9" s="16" t="inlineStr">
        <is>
          <t>Duda</t>
        </is>
      </c>
      <c r="AE9" s="16" t="inlineStr">
        <is>
          <t>4 - Buena</t>
        </is>
      </c>
      <c r="AF9" s="16" t="inlineStr">
        <is>
          <t>Pérdida dentro del riesgo previsto</t>
        </is>
      </c>
      <c r="AG9" s="16" t="inlineStr">
        <is>
          <t>captura-ej-002</t>
        </is>
      </c>
      <c r="AH9" s="23" t="n">
        <v>17.46</v>
      </c>
      <c r="AI9" s="21">
        <f>IF(X9="","",IF(G9="MXN",X9,IF(AH9="","",X9*AH9)))</f>
        <v/>
      </c>
    </row>
    <row r="10">
      <c r="A10" s="16" t="inlineStr">
        <is>
          <t>EJ-003</t>
        </is>
      </c>
      <c r="B10" s="17" t="n">
        <v>46268</v>
      </c>
      <c r="C10" s="18" t="n">
        <v>0.4652777777777778</v>
      </c>
      <c r="D10" s="18" t="n">
        <v>0.5173611111111112</v>
      </c>
      <c r="E10" s="16" t="inlineStr">
        <is>
          <t>America/Mexico_City</t>
        </is>
      </c>
      <c r="F10" s="16" t="inlineStr">
        <is>
          <t>Real</t>
        </is>
      </c>
      <c r="G10" s="16" t="inlineStr">
        <is>
          <t>MXN</t>
        </is>
      </c>
      <c r="H10" s="16" t="inlineStr">
        <is>
          <t>Forex</t>
        </is>
      </c>
      <c r="I10" s="16" t="inlineStr">
        <is>
          <t>USD/MXN</t>
        </is>
      </c>
      <c r="J10" s="16" t="inlineStr">
        <is>
          <t>Compra</t>
        </is>
      </c>
      <c r="K10" s="16" t="inlineStr">
        <is>
          <t>Momentum</t>
        </is>
      </c>
      <c r="L10" s="16" t="inlineStr">
        <is>
          <t>Impulso tras ruptura; aumentó tamaño fuera del plan</t>
        </is>
      </c>
      <c r="M10" s="16" t="n">
        <v>18.7</v>
      </c>
      <c r="N10" s="16" t="n">
        <v>18.71</v>
      </c>
      <c r="O10" s="16" t="n">
        <v>18.65</v>
      </c>
      <c r="P10" s="16" t="n">
        <v>18.82</v>
      </c>
      <c r="Q10" s="16" t="n">
        <v>2</v>
      </c>
      <c r="R10" s="20" t="n">
        <v>40</v>
      </c>
      <c r="S10" s="16" t="n">
        <v>18.79</v>
      </c>
      <c r="T10" s="20" t="n">
        <v>100</v>
      </c>
      <c r="U10" s="20" t="n">
        <v>4</v>
      </c>
      <c r="V10" s="20" t="n">
        <v>0</v>
      </c>
      <c r="W10" s="20" t="n">
        <v>0</v>
      </c>
      <c r="X10" s="21">
        <f>IF(T10="","",T10-IF(U10="",0,U10)-IF(V10="",0,V10)-IF(W10="",0,W10))</f>
        <v/>
      </c>
      <c r="Y10" s="22">
        <f>IF(OR(R10="",R10=0,X10=""),"",X10/R10)</f>
        <v/>
      </c>
      <c r="Z10" s="16" t="inlineStr">
        <is>
          <t>No</t>
        </is>
      </c>
      <c r="AA10" s="16" t="inlineStr">
        <is>
          <t>Aumentó el tamaño de posición sin señal adicional</t>
        </is>
      </c>
      <c r="AB10" s="16" t="inlineStr">
        <is>
          <t>Exceder el riesgo planificado</t>
        </is>
      </c>
      <c r="AC10" s="16" t="inlineStr">
        <is>
          <t>Euforia</t>
        </is>
      </c>
      <c r="AD10" s="16" t="inlineStr">
        <is>
          <t>Euforia</t>
        </is>
      </c>
      <c r="AE10" s="16" t="inlineStr">
        <is>
          <t>2 - Baja</t>
        </is>
      </c>
      <c r="AF10" s="16" t="inlineStr">
        <is>
          <t>Resultado positivo, proceso incorrecto</t>
        </is>
      </c>
      <c r="AG10" s="16" t="inlineStr">
        <is>
          <t>captura-ej-003</t>
        </is>
      </c>
      <c r="AH10" s="23" t="n"/>
      <c r="AI10" s="21">
        <f>IF(X10="","",IF(G10="MXN",X10,IF(AH10="","",X10*AH10)))</f>
        <v/>
      </c>
    </row>
    <row r="11">
      <c r="A11" s="16" t="inlineStr">
        <is>
          <t>EJ-004</t>
        </is>
      </c>
      <c r="B11" s="17" t="n">
        <v>46269</v>
      </c>
      <c r="C11" s="18" t="n">
        <v>0.5972222222222222</v>
      </c>
      <c r="D11" s="18" t="n">
        <v>0.75</v>
      </c>
      <c r="E11" s="16" t="inlineStr">
        <is>
          <t>America/Mexico_City</t>
        </is>
      </c>
      <c r="F11" s="16" t="inlineStr">
        <is>
          <t>Real</t>
        </is>
      </c>
      <c r="G11" s="16" t="inlineStr">
        <is>
          <t>USD</t>
        </is>
      </c>
      <c r="H11" s="16" t="inlineStr">
        <is>
          <t>Criptomonedas</t>
        </is>
      </c>
      <c r="I11" s="16" t="inlineStr">
        <is>
          <t>BTC/USD</t>
        </is>
      </c>
      <c r="J11" s="16" t="inlineStr">
        <is>
          <t>Compra</t>
        </is>
      </c>
      <c r="K11" s="16" t="inlineStr">
        <is>
          <t>Rango</t>
        </is>
      </c>
      <c r="L11" s="16" t="inlineStr">
        <is>
          <t>Entrada cerca de soporte de rango</t>
        </is>
      </c>
      <c r="M11" s="16" t="n">
        <v>112000</v>
      </c>
      <c r="N11" s="16" t="n">
        <v>112050</v>
      </c>
      <c r="O11" s="16" t="n">
        <v>111500</v>
      </c>
      <c r="P11" s="16" t="n">
        <v>113300</v>
      </c>
      <c r="Q11" s="16" t="n">
        <v>0.01</v>
      </c>
      <c r="R11" s="20" t="n">
        <v>30</v>
      </c>
      <c r="S11" s="16" t="n">
        <v>113000</v>
      </c>
      <c r="T11" s="20" t="n">
        <v>55</v>
      </c>
      <c r="U11" s="20" t="n">
        <v>3</v>
      </c>
      <c r="V11" s="20" t="n">
        <v>2</v>
      </c>
      <c r="W11" s="20" t="n">
        <v>1</v>
      </c>
      <c r="X11" s="21">
        <f>IF(T11="","",T11-IF(U11="",0,U11)-IF(V11="",0,V11)-IF(W11="",0,W11))</f>
        <v/>
      </c>
      <c r="Y11" s="22">
        <f>IF(OR(R11="",R11=0,X11=""),"",X11/R11)</f>
        <v/>
      </c>
      <c r="Z11" s="16" t="inlineStr">
        <is>
          <t>Sí</t>
        </is>
      </c>
      <c r="AA11" s="16" t="inlineStr"/>
      <c r="AB11" s="16" t="inlineStr">
        <is>
          <t>Ninguno</t>
        </is>
      </c>
      <c r="AC11" s="16" t="inlineStr">
        <is>
          <t>Neutral</t>
        </is>
      </c>
      <c r="AD11" s="16" t="inlineStr">
        <is>
          <t>Calma</t>
        </is>
      </c>
      <c r="AE11" s="16" t="inlineStr">
        <is>
          <t>4 - Buena</t>
        </is>
      </c>
      <c r="AF11" s="16" t="inlineStr">
        <is>
          <t>Ejemplo con comisión, financiación y otros costos</t>
        </is>
      </c>
      <c r="AG11" s="16" t="inlineStr">
        <is>
          <t>captura-ej-004</t>
        </is>
      </c>
      <c r="AH11" s="23" t="n">
        <v>17.44</v>
      </c>
      <c r="AI11" s="21">
        <f>IF(X11="","",IF(G11="MXN",X11,IF(AH11="","",X11*AH11)))</f>
        <v/>
      </c>
    </row>
    <row r="12">
      <c r="A12" s="16" t="inlineStr">
        <is>
          <t>EJ-005</t>
        </is>
      </c>
      <c r="B12" s="17" t="n">
        <v>46270</v>
      </c>
      <c r="C12" s="18" t="n">
        <v>0.6284722222222222</v>
      </c>
      <c r="D12" s="18" t="n">
        <v>0.6597222222222222</v>
      </c>
      <c r="E12" s="16" t="inlineStr">
        <is>
          <t>America/Mexico_City</t>
        </is>
      </c>
      <c r="F12" s="16" t="inlineStr">
        <is>
          <t>Demo</t>
        </is>
      </c>
      <c r="G12" s="16" t="inlineStr">
        <is>
          <t>USD</t>
        </is>
      </c>
      <c r="H12" s="16" t="inlineStr">
        <is>
          <t>Índices</t>
        </is>
      </c>
      <c r="I12" s="16" t="inlineStr">
        <is>
          <t>NAS100</t>
        </is>
      </c>
      <c r="J12" s="16" t="inlineStr">
        <is>
          <t>Venta</t>
        </is>
      </c>
      <c r="K12" s="16" t="inlineStr">
        <is>
          <t>Reversión</t>
        </is>
      </c>
      <c r="L12" s="16" t="inlineStr">
        <is>
          <t>Rechazo de resistencia intradía</t>
        </is>
      </c>
      <c r="M12" s="16" t="n">
        <v>23800</v>
      </c>
      <c r="N12" s="16" t="n">
        <v>23795</v>
      </c>
      <c r="O12" s="16" t="n">
        <v>23860</v>
      </c>
      <c r="P12" s="16" t="n">
        <v>23690</v>
      </c>
      <c r="Q12" s="16" t="n">
        <v>0.2</v>
      </c>
      <c r="R12" s="20" t="n">
        <v>35</v>
      </c>
      <c r="S12" s="16" t="n">
        <v>23830</v>
      </c>
      <c r="T12" s="20" t="n">
        <v>-25</v>
      </c>
      <c r="U12" s="20" t="n">
        <v>2</v>
      </c>
      <c r="V12" s="20" t="n">
        <v>0</v>
      </c>
      <c r="W12" s="20" t="n">
        <v>0</v>
      </c>
      <c r="X12" s="21">
        <f>IF(T12="","",T12-IF(U12="",0,U12)-IF(V12="",0,V12)-IF(W12="",0,W12))</f>
        <v/>
      </c>
      <c r="Y12" s="22">
        <f>IF(OR(R12="",R12=0,X12=""),"",X12/R12)</f>
        <v/>
      </c>
      <c r="Z12" s="16" t="inlineStr">
        <is>
          <t>Sí</t>
        </is>
      </c>
      <c r="AA12" s="16" t="inlineStr"/>
      <c r="AB12" s="16" t="inlineStr">
        <is>
          <t>Ninguno</t>
        </is>
      </c>
      <c r="AC12" s="16" t="inlineStr">
        <is>
          <t>Duda</t>
        </is>
      </c>
      <c r="AD12" s="16" t="inlineStr">
        <is>
          <t>Calma</t>
        </is>
      </c>
      <c r="AE12" s="16" t="inlineStr">
        <is>
          <t>3 - Correcta</t>
        </is>
      </c>
      <c r="AF12" s="16" t="inlineStr">
        <is>
          <t>Cuenta USD; equivalente MXN registrado aparte</t>
        </is>
      </c>
      <c r="AG12" s="16" t="inlineStr">
        <is>
          <t>captura-ej-005</t>
        </is>
      </c>
      <c r="AH12" s="23" t="n">
        <v>17.5</v>
      </c>
      <c r="AI12" s="21">
        <f>IF(X12="","",IF(G12="MXN",X12,IF(AH12="","",X12*AH12)))</f>
        <v/>
      </c>
    </row>
  </sheetData>
  <autoFilter ref="A7:AI12"/>
  <mergeCells count="3">
    <mergeCell ref="A4:AI5"/>
    <mergeCell ref="A2:AI2"/>
    <mergeCell ref="A1:AI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M21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32" customWidth="1" min="3" max="3"/>
    <col width="32" customWidth="1" min="5" max="5"/>
    <col width="32" customWidth="1" min="7" max="7"/>
    <col width="32" customWidth="1" min="9" max="9"/>
    <col width="32" customWidth="1" min="11" max="11"/>
    <col width="32" customWidth="1" min="13" max="13"/>
  </cols>
  <sheetData>
    <row r="1">
      <c r="A1" s="45" t="inlineStr">
        <is>
          <t>Estrategias</t>
        </is>
      </c>
      <c r="C1" s="45" t="inlineStr">
        <is>
          <t>Errores</t>
        </is>
      </c>
      <c r="E1" s="45" t="inlineStr">
        <is>
          <t>Emociones</t>
        </is>
      </c>
      <c r="G1" s="45" t="inlineStr">
        <is>
          <t>Calidad ejecución</t>
        </is>
      </c>
      <c r="I1" s="45" t="inlineStr">
        <is>
          <t>Mercados</t>
        </is>
      </c>
      <c r="K1" s="45" t="inlineStr">
        <is>
          <t>Monedas</t>
        </is>
      </c>
      <c r="M1" s="45" t="inlineStr">
        <is>
          <t>Zonas horarias</t>
        </is>
      </c>
    </row>
    <row r="2">
      <c r="A2" t="inlineStr">
        <is>
          <t>Ruptura</t>
        </is>
      </c>
      <c r="C2" t="inlineStr">
        <is>
          <t>Aumentar tamaño después de perder</t>
        </is>
      </c>
      <c r="E2" t="inlineStr">
        <is>
          <t>Calma</t>
        </is>
      </c>
      <c r="G2" t="inlineStr">
        <is>
          <t>1 - Muy baja</t>
        </is>
      </c>
      <c r="I2" t="inlineStr">
        <is>
          <t>Forex</t>
        </is>
      </c>
      <c r="K2" t="inlineStr">
        <is>
          <t>MXN</t>
        </is>
      </c>
      <c r="M2" t="inlineStr">
        <is>
          <t>America/Mexico_City</t>
        </is>
      </c>
    </row>
    <row r="3">
      <c r="A3" t="inlineStr">
        <is>
          <t>Pullback</t>
        </is>
      </c>
      <c r="C3" t="inlineStr">
        <is>
          <t>Mover el stop fuera del plan</t>
        </is>
      </c>
      <c r="E3" t="inlineStr">
        <is>
          <t>Confianza</t>
        </is>
      </c>
      <c r="G3" t="inlineStr">
        <is>
          <t>2 - Baja</t>
        </is>
      </c>
      <c r="I3" t="inlineStr">
        <is>
          <t>Índices</t>
        </is>
      </c>
      <c r="K3" t="inlineStr">
        <is>
          <t>USD</t>
        </is>
      </c>
      <c r="M3" t="inlineStr">
        <is>
          <t>America/Cancun</t>
        </is>
      </c>
    </row>
    <row r="4">
      <c r="A4" t="inlineStr">
        <is>
          <t>Tendencia</t>
        </is>
      </c>
      <c r="C4" t="inlineStr">
        <is>
          <t>Entrar por FOMO</t>
        </is>
      </c>
      <c r="E4" t="inlineStr">
        <is>
          <t>Duda</t>
        </is>
      </c>
      <c r="G4" t="inlineStr">
        <is>
          <t>3 - Correcta</t>
        </is>
      </c>
      <c r="I4" t="inlineStr">
        <is>
          <t>Acciones</t>
        </is>
      </c>
      <c r="K4" t="inlineStr">
        <is>
          <t>EUR</t>
        </is>
      </c>
      <c r="M4" t="inlineStr">
        <is>
          <t>America/Tijuana</t>
        </is>
      </c>
    </row>
    <row r="5">
      <c r="A5" t="inlineStr">
        <is>
          <t>Rango</t>
        </is>
      </c>
      <c r="C5" t="inlineStr">
        <is>
          <t>Cerrar antes de la señal prevista</t>
        </is>
      </c>
      <c r="E5" t="inlineStr">
        <is>
          <t>Ansiedad</t>
        </is>
      </c>
      <c r="G5" t="inlineStr">
        <is>
          <t>4 - Buena</t>
        </is>
      </c>
      <c r="I5" t="inlineStr">
        <is>
          <t>Criptomonedas</t>
        </is>
      </c>
      <c r="K5" t="inlineStr">
        <is>
          <t>GBP</t>
        </is>
      </c>
      <c r="M5" t="inlineStr">
        <is>
          <t>America/Hermosillo</t>
        </is>
      </c>
    </row>
    <row r="6">
      <c r="A6" t="inlineStr">
        <is>
          <t>Reversión</t>
        </is>
      </c>
      <c r="C6" t="inlineStr">
        <is>
          <t>Operar sin señal definida</t>
        </is>
      </c>
      <c r="E6" t="inlineStr">
        <is>
          <t>FOMO</t>
        </is>
      </c>
      <c r="G6" t="inlineStr">
        <is>
          <t>5 - Excelente</t>
        </is>
      </c>
      <c r="I6" t="inlineStr">
        <is>
          <t>Materias primas</t>
        </is>
      </c>
      <c r="K6" t="inlineStr">
        <is>
          <t>CAD</t>
        </is>
      </c>
      <c r="M6" t="inlineStr">
        <is>
          <t>UTC</t>
        </is>
      </c>
    </row>
    <row r="7">
      <c r="A7" t="inlineStr">
        <is>
          <t>Momentum</t>
        </is>
      </c>
      <c r="C7" t="inlineStr">
        <is>
          <t>Exceder el riesgo planificado</t>
        </is>
      </c>
      <c r="E7" t="inlineStr">
        <is>
          <t>Frustración</t>
        </is>
      </c>
      <c r="I7" t="inlineStr">
        <is>
          <t>ETFs</t>
        </is>
      </c>
      <c r="K7" t="inlineStr">
        <is>
          <t>AUD</t>
        </is>
      </c>
      <c r="M7" t="inlineStr">
        <is>
          <t>Europe/Madrid</t>
        </is>
      </c>
    </row>
    <row r="8">
      <c r="A8" t="inlineStr">
        <is>
          <t>Noticias</t>
        </is>
      </c>
      <c r="C8" t="inlineStr">
        <is>
          <t>Entrar tarde</t>
        </is>
      </c>
      <c r="E8" t="inlineStr">
        <is>
          <t>Euforia</t>
        </is>
      </c>
      <c r="I8" t="inlineStr">
        <is>
          <t>Futuros</t>
        </is>
      </c>
      <c r="K8" t="inlineStr">
        <is>
          <t>JPY</t>
        </is>
      </c>
      <c r="M8" t="inlineStr">
        <is>
          <t>Otra</t>
        </is>
      </c>
    </row>
    <row r="9">
      <c r="A9" t="inlineStr">
        <is>
          <t>Scalping</t>
        </is>
      </c>
      <c r="C9" t="inlineStr">
        <is>
          <t>Sobreoperar</t>
        </is>
      </c>
      <c r="E9" t="inlineStr">
        <is>
          <t>Cansancio</t>
        </is>
      </c>
      <c r="I9" t="inlineStr">
        <is>
          <t>Opciones</t>
        </is>
      </c>
      <c r="K9" t="inlineStr">
        <is>
          <t>CHF</t>
        </is>
      </c>
    </row>
    <row r="10">
      <c r="A10" t="inlineStr">
        <is>
          <t>Swing</t>
        </is>
      </c>
      <c r="C10" t="inlineStr">
        <is>
          <t>Cambiar objetivo sin criterio</t>
        </is>
      </c>
      <c r="E10" t="inlineStr">
        <is>
          <t>Neutral</t>
        </is>
      </c>
      <c r="I10" t="inlineStr">
        <is>
          <t>Otro</t>
        </is>
      </c>
      <c r="K10" t="inlineStr">
        <is>
          <t>Otra</t>
        </is>
      </c>
    </row>
    <row r="11">
      <c r="A11" t="inlineStr">
        <is>
          <t>Otro</t>
        </is>
      </c>
      <c r="C11" t="inlineStr">
        <is>
          <t>No respetar horario</t>
        </is>
      </c>
      <c r="E11" t="inlineStr">
        <is>
          <t>Otra</t>
        </is>
      </c>
    </row>
    <row r="12">
      <c r="A12" t="inlineStr"/>
      <c r="C12" t="inlineStr">
        <is>
          <t>Otro</t>
        </is>
      </c>
    </row>
    <row r="13">
      <c r="A13" t="inlineStr"/>
      <c r="C13" t="inlineStr">
        <is>
          <t>Ninguno</t>
        </is>
      </c>
    </row>
    <row r="14">
      <c r="A14" t="inlineStr"/>
      <c r="C14" t="inlineStr"/>
    </row>
    <row r="15">
      <c r="A15" t="inlineStr"/>
      <c r="C15" t="inlineStr"/>
    </row>
    <row r="16">
      <c r="A16" t="inlineStr"/>
      <c r="C16" t="inlineStr"/>
    </row>
    <row r="17">
      <c r="A17" t="inlineStr"/>
      <c r="C17" t="inlineStr"/>
    </row>
    <row r="18">
      <c r="A18" t="inlineStr"/>
      <c r="C18" t="inlineStr"/>
    </row>
    <row r="19">
      <c r="A19" t="inlineStr"/>
      <c r="C19" t="inlineStr"/>
    </row>
    <row r="20">
      <c r="A20" t="inlineStr"/>
      <c r="C20" t="inlineStr"/>
    </row>
    <row r="21">
      <c r="A21" t="inlineStr"/>
      <c r="C2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2026-09-16T14:40:06Z</dcterms:created>
  <dcterms:modified xmlns:dcterms="http://purl.org/dc/terms/" xmlns:xsi="http://www.w3.org/2001/XMLSchema-instance" xsi:type="dcterms:W3CDTF">2026-09-16T14:40:08Z</dcterms:modified>
</cp:coreProperties>
</file>